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 (2)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3" l="1"/>
  <c r="P42" i="3"/>
  <c r="S131" i="3"/>
  <c r="AA127" i="3"/>
  <c r="AB117" i="3"/>
  <c r="Y115" i="3"/>
  <c r="R117" i="3"/>
  <c r="R109" i="3"/>
  <c r="Q109" i="3"/>
  <c r="T85" i="3"/>
  <c r="Q85" i="3"/>
  <c r="P85" i="3"/>
  <c r="K109" i="3"/>
  <c r="L44" i="3"/>
  <c r="AB111" i="3"/>
  <c r="Q111" i="3"/>
  <c r="AB109" i="3"/>
  <c r="M44" i="3"/>
  <c r="R44" i="3"/>
  <c r="P109" i="3"/>
  <c r="AA85" i="3"/>
  <c r="AB107" i="3"/>
  <c r="N85" i="3"/>
  <c r="R40" i="3"/>
  <c r="H101" i="3"/>
  <c r="T105" i="3"/>
  <c r="Z48" i="3"/>
  <c r="Y87" i="3"/>
  <c r="Y56" i="3"/>
  <c r="V56" i="3"/>
  <c r="T44" i="3"/>
  <c r="R58" i="3"/>
  <c r="R28" i="3"/>
  <c r="L28" i="3"/>
  <c r="AB42" i="3"/>
  <c r="Y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AG25" i="3" s="1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AG27" i="3" s="1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AG31" i="3" s="1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AG33" i="3" s="1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AG35" i="3" s="1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S36" i="3"/>
  <c r="T36" i="3"/>
  <c r="U36" i="3"/>
  <c r="Y36" i="3"/>
  <c r="Z36" i="3"/>
  <c r="AA36" i="3"/>
  <c r="AB36" i="3"/>
  <c r="AC36" i="3"/>
  <c r="AD36" i="3"/>
  <c r="B38" i="3"/>
  <c r="AG37" i="3" s="1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AG39" i="3" s="1"/>
  <c r="K40" i="3"/>
  <c r="L40" i="3"/>
  <c r="N40" i="3"/>
  <c r="O40" i="3"/>
  <c r="V40" i="3"/>
  <c r="W40" i="3"/>
  <c r="X40" i="3"/>
  <c r="F40" i="3"/>
  <c r="G40" i="3"/>
  <c r="I40" i="3"/>
  <c r="P40" i="3"/>
  <c r="Q40" i="3"/>
  <c r="S40" i="3"/>
  <c r="T40" i="3"/>
  <c r="U40" i="3"/>
  <c r="Y40" i="3"/>
  <c r="Z40" i="3"/>
  <c r="AA40" i="3"/>
  <c r="AB40" i="3"/>
  <c r="AC40" i="3"/>
  <c r="AD40" i="3"/>
  <c r="B42" i="3"/>
  <c r="C42" i="3"/>
  <c r="D42" i="3"/>
  <c r="AG41" i="3" s="1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C44" i="3"/>
  <c r="D44" i="3"/>
  <c r="H44" i="3"/>
  <c r="J44" i="3"/>
  <c r="K44" i="3"/>
  <c r="N44" i="3"/>
  <c r="O44" i="3"/>
  <c r="X44" i="3"/>
  <c r="F44" i="3"/>
  <c r="G44" i="3"/>
  <c r="I44" i="3"/>
  <c r="P44" i="3"/>
  <c r="Q44" i="3"/>
  <c r="U44" i="3"/>
  <c r="Z44" i="3"/>
  <c r="AA44" i="3"/>
  <c r="AB44" i="3"/>
  <c r="AC44" i="3"/>
  <c r="AD44" i="3"/>
  <c r="B46" i="3"/>
  <c r="C46" i="3"/>
  <c r="D46" i="3"/>
  <c r="H46" i="3"/>
  <c r="AG45" i="3" s="1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AG47" i="3" s="1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AG51" i="3" s="1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AG53" i="3" s="1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AG55" i="3" s="1"/>
  <c r="H56" i="3"/>
  <c r="J56" i="3"/>
  <c r="K56" i="3"/>
  <c r="M56" i="3"/>
  <c r="N56" i="3"/>
  <c r="O56" i="3"/>
  <c r="X56" i="3"/>
  <c r="E56" i="3"/>
  <c r="F56" i="3"/>
  <c r="G56" i="3"/>
  <c r="I56" i="3"/>
  <c r="P56" i="3"/>
  <c r="Q56" i="3"/>
  <c r="S56" i="3"/>
  <c r="T56" i="3"/>
  <c r="U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K58" i="3"/>
  <c r="L58" i="3"/>
  <c r="M58" i="3"/>
  <c r="N58" i="3"/>
  <c r="O58" i="3"/>
  <c r="V58" i="3"/>
  <c r="X58" i="3"/>
  <c r="AB58" i="3"/>
  <c r="AC58" i="3"/>
  <c r="AD58" i="3"/>
  <c r="B60" i="3"/>
  <c r="C60" i="3"/>
  <c r="AG59" i="3" s="1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AG61" i="3" s="1"/>
  <c r="C62" i="3"/>
  <c r="H62" i="3"/>
  <c r="J62" i="3"/>
  <c r="K62" i="3"/>
  <c r="L62" i="3"/>
  <c r="M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AG65" i="3" s="1"/>
  <c r="D66" i="3"/>
  <c r="H66" i="3"/>
  <c r="J66" i="3"/>
  <c r="K66" i="3"/>
  <c r="L66" i="3"/>
  <c r="M66" i="3"/>
  <c r="N66" i="3"/>
  <c r="O66" i="3"/>
  <c r="V66" i="3"/>
  <c r="W66" i="3"/>
  <c r="X66" i="3"/>
  <c r="F66" i="3"/>
  <c r="G66" i="3"/>
  <c r="I66" i="3"/>
  <c r="P66" i="3"/>
  <c r="Q66" i="3"/>
  <c r="R66" i="3"/>
  <c r="S66" i="3"/>
  <c r="T66" i="3"/>
  <c r="U66" i="3"/>
  <c r="Y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AG78" i="3" s="1"/>
  <c r="H79" i="3"/>
  <c r="J79" i="3"/>
  <c r="K79" i="3"/>
  <c r="L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K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L85" i="3"/>
  <c r="AG84" i="3" s="1"/>
  <c r="M85" i="3"/>
  <c r="O85" i="3"/>
  <c r="V85" i="3"/>
  <c r="W85" i="3"/>
  <c r="X85" i="3"/>
  <c r="G85" i="3"/>
  <c r="I85" i="3"/>
  <c r="R85" i="3"/>
  <c r="S85" i="3"/>
  <c r="U85" i="3"/>
  <c r="Y85" i="3"/>
  <c r="AB85" i="3"/>
  <c r="AC85" i="3"/>
  <c r="AD85" i="3"/>
  <c r="B87" i="3"/>
  <c r="C87" i="3"/>
  <c r="AG86" i="3" s="1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AG88" i="3" s="1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AG90" i="3" s="1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AG92" i="3" s="1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AG94" i="3" s="1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P95" i="3"/>
  <c r="Q95" i="3"/>
  <c r="R95" i="3"/>
  <c r="S95" i="3"/>
  <c r="T95" i="3"/>
  <c r="U95" i="3"/>
  <c r="Y95" i="3"/>
  <c r="Z95" i="3"/>
  <c r="AA95" i="3"/>
  <c r="AB95" i="3"/>
  <c r="AC95" i="3"/>
  <c r="AD95" i="3"/>
  <c r="B97" i="3"/>
  <c r="AG96" i="3" s="1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AG98" i="3" s="1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T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AG104" i="3" s="1"/>
  <c r="C105" i="3"/>
  <c r="D105" i="3"/>
  <c r="H105" i="3"/>
  <c r="J105" i="3"/>
  <c r="L105" i="3"/>
  <c r="M105" i="3"/>
  <c r="N105" i="3"/>
  <c r="O105" i="3"/>
  <c r="V105" i="3"/>
  <c r="W105" i="3"/>
  <c r="X105" i="3"/>
  <c r="E105" i="3"/>
  <c r="F105" i="3"/>
  <c r="G105" i="3"/>
  <c r="I105" i="3"/>
  <c r="P105" i="3"/>
  <c r="Q105" i="3"/>
  <c r="R105" i="3"/>
  <c r="S105" i="3"/>
  <c r="U105" i="3"/>
  <c r="Y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C107" i="3"/>
  <c r="AD107" i="3"/>
  <c r="B109" i="3"/>
  <c r="C109" i="3"/>
  <c r="D109" i="3"/>
  <c r="H109" i="3"/>
  <c r="M109" i="3"/>
  <c r="N109" i="3"/>
  <c r="V109" i="3"/>
  <c r="W109" i="3"/>
  <c r="X109" i="3"/>
  <c r="E109" i="3"/>
  <c r="F109" i="3"/>
  <c r="G109" i="3"/>
  <c r="I109" i="3"/>
  <c r="S109" i="3"/>
  <c r="T109" i="3"/>
  <c r="U109" i="3"/>
  <c r="Y109" i="3"/>
  <c r="Z109" i="3"/>
  <c r="AA109" i="3"/>
  <c r="AC109" i="3"/>
  <c r="AD109" i="3"/>
  <c r="B111" i="3"/>
  <c r="C111" i="3"/>
  <c r="AG110" i="3" s="1"/>
  <c r="D111" i="3"/>
  <c r="H111" i="3"/>
  <c r="J111" i="3"/>
  <c r="L111" i="3"/>
  <c r="M111" i="3"/>
  <c r="N111" i="3"/>
  <c r="O111" i="3"/>
  <c r="V111" i="3"/>
  <c r="W111" i="3"/>
  <c r="X111" i="3"/>
  <c r="E111" i="3"/>
  <c r="F111" i="3"/>
  <c r="G111" i="3"/>
  <c r="I111" i="3"/>
  <c r="P111" i="3"/>
  <c r="R111" i="3"/>
  <c r="S111" i="3"/>
  <c r="T111" i="3"/>
  <c r="U111" i="3"/>
  <c r="Z111" i="3"/>
  <c r="AA111" i="3"/>
  <c r="AC111" i="3"/>
  <c r="AD111" i="3"/>
  <c r="B113" i="3"/>
  <c r="C113" i="3"/>
  <c r="D113" i="3"/>
  <c r="H113" i="3"/>
  <c r="J113" i="3"/>
  <c r="K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Z115" i="3"/>
  <c r="AA115" i="3"/>
  <c r="AB115" i="3"/>
  <c r="AC115" i="3"/>
  <c r="AD115" i="3"/>
  <c r="B117" i="3"/>
  <c r="C117" i="3"/>
  <c r="D117" i="3"/>
  <c r="H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S117" i="3"/>
  <c r="T117" i="3"/>
  <c r="U117" i="3"/>
  <c r="Y117" i="3"/>
  <c r="Z117" i="3"/>
  <c r="AA117" i="3"/>
  <c r="AC117" i="3"/>
  <c r="AD117" i="3"/>
  <c r="B119" i="3"/>
  <c r="C119" i="3"/>
  <c r="AG118" i="3" s="1"/>
  <c r="D119" i="3"/>
  <c r="H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Y119" i="3"/>
  <c r="Z119" i="3"/>
  <c r="AA119" i="3"/>
  <c r="AB119" i="3"/>
  <c r="AC119" i="3"/>
  <c r="AD119" i="3"/>
  <c r="B121" i="3"/>
  <c r="C121" i="3"/>
  <c r="AG120" i="3" s="1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S123" i="3"/>
  <c r="T123" i="3"/>
  <c r="U123" i="3"/>
  <c r="Y123" i="3"/>
  <c r="Z123" i="3"/>
  <c r="AA123" i="3"/>
  <c r="AB123" i="3"/>
  <c r="AC123" i="3"/>
  <c r="AD123" i="3"/>
  <c r="B125" i="3"/>
  <c r="AG124" i="3" s="1"/>
  <c r="C125" i="3"/>
  <c r="D125" i="3"/>
  <c r="H125" i="3"/>
  <c r="J125" i="3"/>
  <c r="K125" i="3"/>
  <c r="L125" i="3"/>
  <c r="M125" i="3"/>
  <c r="N125" i="3"/>
  <c r="O125" i="3"/>
  <c r="V125" i="3"/>
  <c r="W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AG126" i="3" s="1"/>
  <c r="D127" i="3"/>
  <c r="H127" i="3"/>
  <c r="J127" i="3"/>
  <c r="K127" i="3"/>
  <c r="L127" i="3"/>
  <c r="M127" i="3"/>
  <c r="N127" i="3"/>
  <c r="O127" i="3"/>
  <c r="V127" i="3"/>
  <c r="W127" i="3"/>
  <c r="E127" i="3"/>
  <c r="G127" i="3"/>
  <c r="I127" i="3"/>
  <c r="P127" i="3"/>
  <c r="Q127" i="3"/>
  <c r="R127" i="3"/>
  <c r="S127" i="3"/>
  <c r="T127" i="3"/>
  <c r="U127" i="3"/>
  <c r="Y127" i="3"/>
  <c r="Z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Z129" i="3"/>
  <c r="AA129" i="3"/>
  <c r="AB129" i="3"/>
  <c r="AC129" i="3"/>
  <c r="AD129" i="3"/>
  <c r="C131" i="3"/>
  <c r="D131" i="3"/>
  <c r="H131" i="3"/>
  <c r="AG130" i="3" s="1"/>
  <c r="J131" i="3"/>
  <c r="M131" i="3"/>
  <c r="N131" i="3"/>
  <c r="O131" i="3"/>
  <c r="V131" i="3"/>
  <c r="W131" i="3"/>
  <c r="X131" i="3"/>
  <c r="F131" i="3"/>
  <c r="G131" i="3"/>
  <c r="I131" i="3"/>
  <c r="P131" i="3"/>
  <c r="Q131" i="3"/>
  <c r="R131" i="3"/>
  <c r="T131" i="3"/>
  <c r="U131" i="3"/>
  <c r="Y131" i="3"/>
  <c r="Z131" i="3"/>
  <c r="AA131" i="3"/>
  <c r="AB131" i="3"/>
  <c r="AC131" i="3"/>
  <c r="AD131" i="3"/>
  <c r="B133" i="3"/>
  <c r="C133" i="3"/>
  <c r="D133" i="3"/>
  <c r="AG132" i="3" s="1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AG134" i="3" s="1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AG136" i="3" s="1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57" i="3"/>
  <c r="AG67" i="3"/>
  <c r="AG49" i="3"/>
  <c r="AG100" i="3"/>
  <c r="AG63" i="3"/>
  <c r="AG82" i="3"/>
  <c r="AG108" i="3"/>
  <c r="AG128" i="3"/>
  <c r="AG112" i="3"/>
  <c r="AG29" i="3"/>
  <c r="AG43" i="3"/>
  <c r="AG80" i="3"/>
  <c r="AG122" i="3" l="1"/>
  <c r="AG116" i="3"/>
  <c r="AG106" i="3"/>
  <c r="AG114" i="3"/>
  <c r="AI100" i="3"/>
  <c r="AI84" i="3"/>
  <c r="AH132" i="3"/>
  <c r="AI120" i="3"/>
  <c r="AI98" i="3"/>
  <c r="AI80" i="3"/>
  <c r="AI51" i="3"/>
  <c r="AI45" i="3"/>
  <c r="AH136" i="3"/>
  <c r="AH55" i="3"/>
  <c r="AH41" i="3"/>
  <c r="AH31" i="3"/>
  <c r="AI126" i="3"/>
  <c r="AI96" i="3"/>
  <c r="AI82" i="3"/>
  <c r="AI49" i="3"/>
  <c r="AI39" i="3"/>
  <c r="AI136" i="3"/>
  <c r="AI132" i="3"/>
  <c r="AI118" i="3"/>
  <c r="AI116" i="3"/>
  <c r="AI106" i="3"/>
  <c r="AH122" i="3"/>
  <c r="AH108" i="3"/>
  <c r="AH100" i="3"/>
  <c r="AH96" i="3"/>
  <c r="AH92" i="3"/>
  <c r="AH90" i="3"/>
  <c r="AH84" i="3"/>
  <c r="AH67" i="3"/>
  <c r="AH47" i="3"/>
  <c r="AI55" i="3"/>
  <c r="AI47" i="3"/>
  <c r="AI43" i="3"/>
  <c r="AI37" i="3"/>
  <c r="AI35" i="3"/>
  <c r="AI33" i="3"/>
  <c r="AI31" i="3"/>
  <c r="AI27" i="3"/>
  <c r="AI134" i="3"/>
  <c r="AI124" i="3"/>
  <c r="AI122" i="3"/>
  <c r="AI112" i="3"/>
  <c r="AI130" i="3"/>
  <c r="AI110" i="3"/>
  <c r="AI25" i="3"/>
  <c r="AI41" i="3"/>
  <c r="AI108" i="3"/>
  <c r="AI104" i="3"/>
  <c r="AI102" i="3"/>
  <c r="AI94" i="3"/>
  <c r="AI90" i="3"/>
  <c r="AI88" i="3"/>
  <c r="AI78" i="3"/>
  <c r="AI67" i="3"/>
  <c r="AI65" i="3"/>
  <c r="AI63" i="3"/>
  <c r="AI61" i="3"/>
  <c r="AI59" i="3"/>
  <c r="AI57" i="3"/>
  <c r="AH134" i="3"/>
  <c r="AH130" i="3"/>
  <c r="AH128" i="3"/>
  <c r="AH124" i="3"/>
  <c r="AH120" i="3"/>
  <c r="AH118" i="3"/>
  <c r="AH116" i="3"/>
  <c r="AH114" i="3"/>
  <c r="AH112" i="3"/>
  <c r="AH102" i="3"/>
  <c r="AH98" i="3"/>
  <c r="AH94" i="3"/>
  <c r="AH88" i="3"/>
  <c r="AJ88" i="3" s="1"/>
  <c r="AH86" i="3"/>
  <c r="AH82" i="3"/>
  <c r="AJ82" i="3" s="1"/>
  <c r="AH25" i="3"/>
  <c r="AH27" i="3"/>
  <c r="AH80" i="3"/>
  <c r="AJ80" i="3" s="1"/>
  <c r="AH53" i="3"/>
  <c r="AH51" i="3"/>
  <c r="AH49" i="3"/>
  <c r="AH45" i="3"/>
  <c r="AH39" i="3"/>
  <c r="AH37" i="3"/>
  <c r="AH35" i="3"/>
  <c r="AH33" i="3"/>
  <c r="AH29" i="3"/>
  <c r="AH78" i="3"/>
  <c r="AH65" i="3"/>
  <c r="AH63" i="3"/>
  <c r="AH61" i="3"/>
  <c r="AH59" i="3"/>
  <c r="AH43" i="3"/>
  <c r="AI128" i="3"/>
  <c r="AI114" i="3"/>
  <c r="AI86" i="3"/>
  <c r="AJ100" i="3"/>
  <c r="AI92" i="3"/>
  <c r="AI53" i="3"/>
  <c r="AI29" i="3"/>
  <c r="AH110" i="3"/>
  <c r="AJ110" i="3" s="1"/>
  <c r="AH106" i="3"/>
  <c r="AJ106" i="3" s="1"/>
  <c r="AH57" i="3"/>
  <c r="AH126" i="3"/>
  <c r="AH104" i="3"/>
  <c r="AJ132" i="3" l="1"/>
  <c r="AJ124" i="3"/>
  <c r="AJ39" i="3"/>
  <c r="AJ98" i="3"/>
  <c r="AJ45" i="3"/>
  <c r="AJ84" i="3"/>
  <c r="AJ126" i="3"/>
  <c r="AJ86" i="3"/>
  <c r="AJ55" i="3"/>
  <c r="AJ120" i="3"/>
  <c r="AJ61" i="3"/>
  <c r="AJ122" i="3"/>
  <c r="AJ136" i="3"/>
  <c r="AJ96" i="3"/>
  <c r="AJ41" i="3"/>
  <c r="AJ43" i="3"/>
  <c r="AJ51" i="3"/>
  <c r="AJ25" i="3"/>
  <c r="AJ94" i="3"/>
  <c r="AJ31" i="3"/>
  <c r="AJ92" i="3"/>
  <c r="AJ116" i="3"/>
  <c r="AJ104" i="3"/>
  <c r="AJ63" i="3"/>
  <c r="AJ33" i="3"/>
  <c r="AJ35" i="3"/>
  <c r="AJ118" i="3"/>
  <c r="AJ90" i="3"/>
  <c r="AJ53" i="3"/>
  <c r="AJ37" i="3"/>
  <c r="AJ108" i="3"/>
  <c r="AJ67" i="3"/>
  <c r="AJ128" i="3"/>
  <c r="AJ47" i="3"/>
  <c r="AJ130" i="3"/>
  <c r="AJ57" i="3"/>
  <c r="AJ65" i="3"/>
  <c r="AJ49" i="3"/>
  <c r="AJ134" i="3"/>
  <c r="AJ78" i="3"/>
  <c r="AJ102" i="3"/>
  <c r="AJ29" i="3"/>
  <c r="AJ27" i="3"/>
  <c r="AJ59" i="3"/>
  <c r="AJ112" i="3"/>
  <c r="AJ114" i="3"/>
</calcChain>
</file>

<file path=xl/sharedStrings.xml><?xml version="1.0" encoding="utf-8"?>
<sst xmlns="http://schemas.openxmlformats.org/spreadsheetml/2006/main" count="228" uniqueCount="185">
  <si>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</si>
  <si>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</si>
  <si>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</si>
  <si>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</si>
  <si>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</si>
  <si>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</si>
  <si>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</si>
  <si>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</si>
  <si>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</si>
  <si>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</si>
  <si>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</si>
  <si>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</si>
  <si>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</si>
  <si>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</si>
  <si>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</si>
  <si>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</si>
  <si>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</si>
  <si>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</si>
  <si>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</si>
  <si>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</si>
  <si>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</si>
  <si>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</si>
  <si>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</si>
  <si>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</si>
  <si>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</si>
  <si>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</si>
  <si>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</si>
  <si>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</si>
  <si>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</si>
  <si>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</si>
  <si>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</si>
  <si>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</si>
  <si>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</si>
  <si>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</si>
  <si>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</si>
  <si>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</si>
  <si>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</si>
  <si>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</si>
  <si>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</si>
  <si>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</si>
  <si>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</si>
  <si>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</si>
  <si>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</si>
  <si>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</si>
  <si>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</si>
  <si>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</si>
  <si>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</si>
  <si>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</si>
  <si>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</si>
  <si>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</si>
  <si>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</si>
  <si>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</si>
  <si>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</si>
  <si>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</si>
  <si>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</si>
  <si>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</si>
  <si>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</si>
  <si>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</si>
  <si>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</si>
  <si>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</si>
  <si>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</si>
  <si>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</si>
  <si>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</si>
  <si>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</si>
  <si>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</si>
  <si>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</si>
  <si>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</si>
  <si>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</si>
  <si>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</si>
  <si>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</si>
  <si>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</si>
  <si>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</si>
  <si>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</si>
  <si>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</si>
  <si>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</si>
  <si>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</si>
  <si>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</si>
  <si>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</si>
  <si>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</si>
  <si>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</si>
  <si>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</si>
  <si>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</si>
  <si>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</si>
  <si>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</si>
  <si>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</si>
  <si>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</si>
  <si>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</si>
  <si>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</si>
  <si>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</si>
  <si>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</si>
  <si>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</si>
  <si>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</si>
  <si>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</si>
  <si>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</si>
  <si>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</si>
  <si>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</si>
  <si>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</si>
  <si>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</si>
  <si>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</si>
  <si>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</si>
  <si>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</si>
  <si>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</si>
  <si>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</si>
  <si>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</si>
  <si>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</si>
  <si>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</si>
  <si>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</si>
  <si>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</si>
  <si>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</si>
  <si>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</si>
  <si>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</si>
  <si>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</si>
  <si>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</si>
  <si>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</si>
  <si>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</si>
  <si>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</si>
  <si>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</si>
  <si>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</si>
  <si>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</si>
  <si>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</si>
  <si>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</si>
  <si>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</si>
  <si>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</si>
  <si>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</si>
  <si>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</si>
  <si>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</si>
  <si>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</si>
  <si>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</si>
  <si>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</si>
  <si>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</si>
  <si>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</si>
  <si>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</si>
  <si>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</si>
  <si>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</si>
  <si>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</si>
  <si>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</si>
  <si>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</si>
  <si>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</si>
  <si>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</si>
  <si>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</si>
  <si>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</si>
  <si>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</si>
  <si>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</si>
  <si>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</si>
  <si>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</si>
  <si>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</si>
  <si>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</si>
  <si>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</si>
  <si>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</si>
  <si>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</si>
  <si>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</si>
  <si>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</si>
  <si>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</si>
  <si>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</si>
  <si>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Борщ со сметаной</t>
  </si>
  <si>
    <t>Борщ</t>
  </si>
  <si>
    <t>Компот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</si>
  <si>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</si>
  <si>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</si>
  <si>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</si>
  <si>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</si>
  <si>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"Дружба"</t>
  </si>
  <si>
    <t>Огурцы соленые</t>
  </si>
  <si>
    <t>Помидоры соленые</t>
  </si>
  <si>
    <t xml:space="preserve"> </t>
  </si>
  <si>
    <t>Макароны отварные</t>
  </si>
  <si>
    <t>Поджарка из свинины</t>
  </si>
  <si>
    <t>180/3</t>
  </si>
  <si>
    <t>Целикова Е.А.</t>
  </si>
  <si>
    <t>Салат из свеклы</t>
  </si>
  <si>
    <t>Котлета рыбная, хлеб</t>
  </si>
  <si>
    <t>Чай с сах, батон</t>
  </si>
  <si>
    <t>Лосева О.В.</t>
  </si>
  <si>
    <t>Саратова Г.В.</t>
  </si>
  <si>
    <t>чай на молоке</t>
  </si>
  <si>
    <t>МБДОУ  д/с комбинированного вида № 8</t>
  </si>
  <si>
    <t>70/25</t>
  </si>
  <si>
    <t>сок</t>
  </si>
  <si>
    <t>Помидор соленый</t>
  </si>
  <si>
    <t>11 апреля</t>
  </si>
  <si>
    <t>батон</t>
  </si>
  <si>
    <t>70/20</t>
  </si>
  <si>
    <t>180/35</t>
  </si>
  <si>
    <t>14 апреля 2025 года</t>
  </si>
  <si>
    <t>Е.А.Целикова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</si>
</sst>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17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49" fontId="7" fillId="0" borderId="56" xfId="0" applyNumberFormat="1" applyFont="1" applyBorder="1" applyProtection="1">
      <protection locked="0"/>
    </xf>
    <xf numFmtId="2" fontId="7" fillId="0" borderId="56" xfId="0" applyNumberFormat="1" applyFont="1" applyBorder="1" applyProtection="1">
      <protection locked="0"/>
    </xf>
    <xf numFmtId="0" fontId="7" fillId="0" borderId="62" xfId="0" applyFont="1" applyBorder="1"/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7" fillId="0" borderId="5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center"/>
      <protection locked="0"/>
    </xf>
    <xf numFmtId="1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/>
    <xf numFmtId="1" fontId="7" fillId="0" borderId="43" xfId="0" applyNumberFormat="1" applyFont="1" applyBorder="1"/>
    <xf numFmtId="2" fontId="7" fillId="0" borderId="50" xfId="0" applyNumberFormat="1" applyFont="1" applyBorder="1" applyProtection="1">
      <protection locked="0"/>
    </xf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61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8" fontId="7" fillId="0" borderId="51" xfId="0" applyNumberFormat="1" applyFont="1" applyBorder="1" applyProtection="1">
      <protection locked="0"/>
    </xf>
    <xf numFmtId="0" fontId="7" fillId="2" borderId="53" xfId="0" applyFont="1" applyFill="1" applyBorder="1" applyProtection="1">
      <protection locked="0"/>
    </xf>
    <xf numFmtId="1" fontId="7" fillId="2" borderId="55" xfId="0" applyNumberFormat="1" applyFont="1" applyFill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66" fontId="7" fillId="2" borderId="50" xfId="0" applyNumberFormat="1" applyFont="1" applyFill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8" xfId="0" applyFont="1" applyBorder="1" applyAlignment="1" applyProtection="1">
      <alignment textRotation="90"/>
      <protection locked="0"/>
    </xf>
    <xf numFmtId="0" fontId="7" fillId="0" borderId="0" xfId="0" applyFont="1"/>
    <xf numFmtId="167" fontId="7" fillId="0" borderId="53" xfId="0" applyNumberFormat="1" applyFont="1" applyBorder="1" applyProtection="1">
      <protection locked="0"/>
    </xf>
    <xf numFmtId="168" fontId="7" fillId="0" borderId="44" xfId="0" applyNumberFormat="1" applyFont="1" applyBorder="1"/>
    <xf numFmtId="169" fontId="7" fillId="0" borderId="51" xfId="0" applyNumberFormat="1" applyFont="1" applyBorder="1" applyProtection="1">
      <protection locked="0"/>
    </xf>
    <xf numFmtId="169" fontId="7" fillId="0" borderId="50" xfId="0" applyNumberFormat="1" applyFont="1" applyBorder="1" applyProtection="1"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" fontId="2" fillId="0" borderId="23" xfId="0" applyNumberFormat="1" applyFont="1" applyBorder="1" applyAlignment="1">
      <alignment horizontal="center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2" fillId="0" borderId="7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8" fillId="0" borderId="6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3" fillId="0" borderId="100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68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68" xfId="0" applyFont="1" applyBorder="1" applyAlignment="1">
      <alignment horizontal="center" vertical="center" textRotation="90"/>
    </xf>
    <xf numFmtId="0" fontId="2" fillId="0" borderId="65" xfId="0" applyFont="1" applyBorder="1" applyAlignment="1">
      <alignment horizontal="center" vertical="center" textRotation="90"/>
    </xf>
    <xf numFmtId="0" fontId="8" fillId="0" borderId="82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97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79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1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2" borderId="77" xfId="0" applyFont="1" applyFill="1" applyBorder="1" applyAlignment="1" applyProtection="1">
      <alignment horizontal="center" vertical="center" textRotation="90" wrapText="1"/>
      <protection locked="0"/>
    </xf>
    <xf numFmtId="0" fontId="2" fillId="2" borderId="28" xfId="0" applyFont="1" applyFill="1" applyBorder="1" applyAlignment="1" applyProtection="1">
      <alignment horizontal="center" vertical="center" textRotation="90" wrapText="1"/>
      <protection locked="0"/>
    </xf>
    <xf numFmtId="0" fontId="2" fillId="2" borderId="88" xfId="0" applyFont="1" applyFill="1" applyBorder="1" applyAlignment="1" applyProtection="1">
      <alignment horizontal="center" vertical="center" textRotation="90" wrapText="1"/>
      <protection locked="0"/>
    </xf>
    <xf numFmtId="0" fontId="2" fillId="0" borderId="7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98" xfId="0" applyFont="1" applyBorder="1" applyAlignment="1" applyProtection="1">
      <alignment horizontal="center" textRotation="90" wrapText="1"/>
      <protection locked="0"/>
    </xf>
    <xf numFmtId="0" fontId="4" fillId="0" borderId="99" xfId="0" applyFont="1" applyBorder="1" applyAlignment="1" applyProtection="1">
      <alignment horizontal="center" textRotation="90" wrapText="1"/>
      <protection locked="0"/>
    </xf>
    <xf numFmtId="0" fontId="4" fillId="0" borderId="92" xfId="0" applyFont="1" applyBorder="1" applyAlignment="1" applyProtection="1">
      <alignment horizontal="center" textRotation="90" wrapText="1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 vertical="center" textRotation="90" wrapText="1"/>
      <protection locked="0"/>
    </xf>
    <xf numFmtId="0" fontId="2" fillId="0" borderId="99" xfId="0" applyFont="1" applyBorder="1" applyAlignment="1" applyProtection="1">
      <alignment horizontal="center" vertical="center" textRotation="90" wrapText="1"/>
      <protection locked="0"/>
    </xf>
    <xf numFmtId="0" fontId="2" fillId="0" borderId="92" xfId="0" applyFont="1" applyBorder="1" applyAlignment="1" applyProtection="1">
      <alignment horizontal="center" vertical="center" textRotation="90" wrapText="1"/>
      <protection locked="0"/>
    </xf>
    <xf numFmtId="0" fontId="4" fillId="0" borderId="94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95" xfId="0" applyFont="1" applyBorder="1" applyAlignment="1" applyProtection="1">
      <alignment horizontal="center" textRotation="90" wrapText="1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2" fillId="0" borderId="94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95" xfId="0" applyFont="1" applyBorder="1" applyAlignment="1" applyProtection="1">
      <alignment horizontal="center" vertical="center" textRotation="90" wrapText="1"/>
      <protection locked="0"/>
    </xf>
    <xf numFmtId="166" fontId="2" fillId="0" borderId="23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865910</xdr:colOff>
      <xdr:row>0</xdr:row>
      <xdr:rowOff>148014</xdr:rowOff>
    </xdr:from>
    <xdr:to>
      <xdr:col>1</xdr:col>
      <xdr:colOff>3463</xdr:colOff>
      <xdr:row>2</xdr:row>
      <xdr:rowOff>102176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0" y="148014"/>
          <a:ext cx="427758" cy="395776"/>
        </a:xfrm>
        <a:prstGeom prst="rect">
          <a:avLst/>
        </a:prstGeom>
      </xdr:spPr>
    </xdr:pic>
    <xdr:clientData/>
  </xdr:twoCellAnchor>
  <xdr:twoCellAnchor editAs="oneCell">
    <xdr:from>
      <xdr:col>0</xdr:col>
      <xdr:colOff>597477</xdr:colOff>
      <xdr:row>0</xdr:row>
      <xdr:rowOff>79207</xdr:rowOff>
    </xdr:from>
    <xdr:to>
      <xdr:col>0</xdr:col>
      <xdr:colOff>1083252</xdr:colOff>
      <xdr:row>2</xdr:row>
      <xdr:rowOff>152398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EBF9F9"/>
            </a:clrFrom>
            <a:clrTo>
              <a:srgbClr val="EB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77" y="79207"/>
          <a:ext cx="485775" cy="514805"/>
        </a:xfrm>
        <a:prstGeom prst="rect">
          <a:avLst/>
        </a:prstGeom>
      </xdr:spPr>
    </xdr:pic>
    <xdr:clientData/>
  </xdr:twoCellAnchor>
  <xdr:twoCellAnchor editAs="oneCell">
    <xdr:from>
      <xdr:col>23</xdr:col>
      <xdr:colOff>147203</xdr:colOff>
      <xdr:row>8</xdr:row>
      <xdr:rowOff>45100</xdr:rowOff>
    </xdr:from>
    <xdr:to>
      <xdr:col>25</xdr:col>
      <xdr:colOff>12122</xdr:colOff>
      <xdr:row>9</xdr:row>
      <xdr:rowOff>94385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8F7F5"/>
            </a:clrFrom>
            <a:clrTo>
              <a:srgbClr val="F8F7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5908" y="1482509"/>
          <a:ext cx="488373" cy="369671"/>
        </a:xfrm>
        <a:prstGeom prst="rect">
          <a:avLst/>
        </a:prstGeom>
      </xdr:spPr>
    </xdr:pic>
    <xdr:clientData/>
  </xdr:twoCellAnchor>
  <xdr:twoCellAnchor editAs="oneCell">
    <xdr:from>
      <xdr:col>18</xdr:col>
      <xdr:colOff>11907</xdr:colOff>
      <xdr:row>135</xdr:row>
      <xdr:rowOff>81458</xdr:rowOff>
    </xdr:from>
    <xdr:to>
      <xdr:col>20</xdr:col>
      <xdr:colOff>64294</xdr:colOff>
      <xdr:row>138</xdr:row>
      <xdr:rowOff>119063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313" y="18083708"/>
          <a:ext cx="742950" cy="478136"/>
        </a:xfrm>
        <a:prstGeom prst="rect">
          <a:avLst/>
        </a:prstGeom>
      </xdr:spPr>
    </xdr:pic>
    <xdr:clientData/>
  </xdr:twoCellAnchor>
  <xdr:twoCellAnchor editAs="oneCell">
    <xdr:from>
      <xdr:col>18</xdr:col>
      <xdr:colOff>140581</xdr:colOff>
      <xdr:row>137</xdr:row>
      <xdr:rowOff>178594</xdr:rowOff>
    </xdr:from>
    <xdr:to>
      <xdr:col>20</xdr:col>
      <xdr:colOff>145255</xdr:colOff>
      <xdr:row>140</xdr:row>
      <xdr:rowOff>169069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0F4F7"/>
            </a:clrFrom>
            <a:clrTo>
              <a:srgbClr val="F0F4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87" y="18418969"/>
          <a:ext cx="695237" cy="526256"/>
        </a:xfrm>
        <a:prstGeom prst="rect">
          <a:avLst/>
        </a:prstGeom>
      </xdr:spPr>
    </xdr:pic>
    <xdr:clientData/>
  </xdr:twoCellAnchor>
  <xdr:twoCellAnchor editAs="oneCell">
    <xdr:from>
      <xdr:col>0</xdr:col>
      <xdr:colOff>845344</xdr:colOff>
      <xdr:row>135</xdr:row>
      <xdr:rowOff>51520</xdr:rowOff>
    </xdr:from>
    <xdr:to>
      <xdr:col>1</xdr:col>
      <xdr:colOff>216693</xdr:colOff>
      <xdr:row>139</xdr:row>
      <xdr:rowOff>64293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AFE"/>
            </a:clrFrom>
            <a:clrTo>
              <a:srgbClr val="F9FA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4" y="18053770"/>
          <a:ext cx="657224" cy="608086"/>
        </a:xfrm>
        <a:prstGeom prst="rect">
          <a:avLst/>
        </a:prstGeom>
      </xdr:spPr>
    </xdr:pic>
    <xdr:clientData/>
  </xdr:twoCellAnchor>
  <xdr:twoCellAnchor editAs="oneCell">
    <xdr:from>
      <xdr:col>0</xdr:col>
      <xdr:colOff>1015301</xdr:colOff>
      <xdr:row>138</xdr:row>
      <xdr:rowOff>47625</xdr:rowOff>
    </xdr:from>
    <xdr:to>
      <xdr:col>1</xdr:col>
      <xdr:colOff>266699</xdr:colOff>
      <xdr:row>140</xdr:row>
      <xdr:rowOff>128588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7F0F7"/>
            </a:clrFrom>
            <a:clrTo>
              <a:srgbClr val="E7F0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01" y="18490406"/>
          <a:ext cx="537273" cy="414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0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28515625" style="3" customWidth="1"/>
    <col min="2" max="2" width="5" style="3" customWidth="1"/>
    <col min="3" max="3" width="4.28515625" style="3" customWidth="1"/>
    <col min="4" max="5" width="4.7109375" style="3" customWidth="1"/>
    <col min="6" max="6" width="4.85546875" style="3" customWidth="1"/>
    <col min="7" max="7" width="4.5703125" style="3" customWidth="1"/>
    <col min="8" max="8" width="4.42578125" style="3" customWidth="1"/>
    <col min="9" max="9" width="5" style="6" customWidth="1"/>
    <col min="10" max="10" width="4.42578125" style="3" customWidth="1"/>
    <col min="11" max="11" width="5" style="3" customWidth="1"/>
    <col min="12" max="12" width="4.28515625" style="3" customWidth="1"/>
    <col min="13" max="13" width="5" style="3" customWidth="1"/>
    <col min="14" max="14" width="4.5703125" style="3" customWidth="1"/>
    <col min="15" max="15" width="4.42578125" style="3" customWidth="1"/>
    <col min="16" max="16" width="4.85546875" style="3" customWidth="1"/>
    <col min="17" max="17" width="5.28515625" style="3" customWidth="1"/>
    <col min="18" max="18" width="5.42578125" style="3" customWidth="1"/>
    <col min="19" max="19" width="5.7109375" style="3" customWidth="1"/>
    <col min="20" max="20" width="4.7109375" style="3" customWidth="1"/>
    <col min="21" max="21" width="5.140625" style="3" customWidth="1"/>
    <col min="22" max="22" width="4.85546875" style="3" customWidth="1"/>
    <col min="23" max="23" width="4.42578125" style="3" customWidth="1"/>
    <col min="24" max="24" width="4.5703125" style="3" customWidth="1"/>
    <col min="25" max="25" width="4.85546875" style="3" customWidth="1"/>
    <col min="26" max="26" width="5" style="3" customWidth="1"/>
    <col min="27" max="27" width="5.28515625" style="3" customWidth="1"/>
    <col min="28" max="28" width="5" style="3" customWidth="1"/>
    <col min="29" max="29" width="4.42578125" style="3" customWidth="1"/>
    <col min="30" max="30" width="1.28515625" style="3" customWidth="1"/>
    <col min="31" max="31" width="1.140625" style="3" customWidth="1"/>
    <col min="32" max="32" width="6.28515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190" t="s">
        <v>1</v>
      </c>
      <c r="B1" s="190"/>
      <c r="C1" s="190"/>
      <c r="D1" s="19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67"/>
      <c r="V1" s="267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68"/>
      <c r="AH1" s="268"/>
      <c r="AI1" s="24"/>
    </row>
    <row r="2" spans="1:35" ht="18" customHeight="1" thickBot="1">
      <c r="A2" s="18" t="s">
        <v>140</v>
      </c>
      <c r="B2" s="193" t="s">
        <v>173</v>
      </c>
      <c r="C2" s="193"/>
      <c r="D2" s="193"/>
      <c r="E2" s="16"/>
      <c r="F2" s="16"/>
      <c r="G2" s="16"/>
      <c r="H2" s="16"/>
      <c r="I2" s="16" t="s">
        <v>164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5"/>
      <c r="AD2" s="235"/>
      <c r="AE2" s="235"/>
      <c r="AF2" s="266"/>
      <c r="AG2" s="269" t="s">
        <v>0</v>
      </c>
      <c r="AH2" s="27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35" t="s">
        <v>131</v>
      </c>
      <c r="AD3" s="235"/>
      <c r="AE3" s="235"/>
      <c r="AF3" s="266"/>
      <c r="AG3" s="264" t="s">
        <v>130</v>
      </c>
      <c r="AH3" s="265"/>
      <c r="AI3" s="16"/>
    </row>
    <row r="4" spans="1:35" ht="15.95" customHeight="1">
      <c r="A4" s="67" t="s">
        <v>179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133</v>
      </c>
      <c r="U4" s="27" t="s">
        <v>183</v>
      </c>
      <c r="V4" s="27"/>
      <c r="W4" s="16"/>
      <c r="X4" s="131"/>
      <c r="Y4" s="132"/>
      <c r="Z4" s="28"/>
      <c r="AA4" s="16"/>
      <c r="AB4" s="16"/>
      <c r="AC4" s="16"/>
      <c r="AD4" s="16"/>
      <c r="AE4" s="235" t="s">
        <v>132</v>
      </c>
      <c r="AF4" s="266"/>
      <c r="AG4" s="264"/>
      <c r="AH4" s="265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35"/>
      <c r="AF5" s="266"/>
      <c r="AG5" s="233"/>
      <c r="AH5" s="234"/>
      <c r="AI5" s="16"/>
    </row>
    <row r="6" spans="1:35" ht="12.75" customHeight="1">
      <c r="A6" s="194" t="s">
        <v>124</v>
      </c>
      <c r="B6" s="194"/>
      <c r="C6" s="194"/>
      <c r="D6" s="219" t="s">
        <v>118</v>
      </c>
      <c r="E6" s="219"/>
      <c r="F6" s="220" t="s">
        <v>159</v>
      </c>
      <c r="G6" s="221"/>
      <c r="H6" s="220" t="s">
        <v>128</v>
      </c>
      <c r="I6" s="221"/>
      <c r="J6" s="220" t="s">
        <v>129</v>
      </c>
      <c r="K6" s="221"/>
      <c r="L6" s="220" t="s">
        <v>160</v>
      </c>
      <c r="M6" s="232"/>
      <c r="N6" s="16"/>
      <c r="O6" s="16"/>
      <c r="P6" s="16"/>
      <c r="Q6" s="16"/>
      <c r="R6" s="16" t="s">
        <v>52</v>
      </c>
      <c r="S6" s="16"/>
      <c r="T6" s="18"/>
      <c r="U6" s="30" t="s">
        <v>150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233"/>
      <c r="AH6" s="234"/>
      <c r="AI6" s="16"/>
    </row>
    <row r="7" spans="1:35" ht="10.15" customHeight="1">
      <c r="A7" s="194"/>
      <c r="B7" s="194"/>
      <c r="C7" s="194"/>
      <c r="D7" s="219"/>
      <c r="E7" s="219"/>
      <c r="F7" s="213"/>
      <c r="G7" s="222"/>
      <c r="H7" s="213"/>
      <c r="I7" s="222"/>
      <c r="J7" s="213"/>
      <c r="K7" s="222"/>
      <c r="L7" s="213"/>
      <c r="M7" s="214"/>
      <c r="N7" s="16"/>
      <c r="O7" s="16"/>
      <c r="P7" s="16"/>
      <c r="Q7" s="16"/>
      <c r="R7" s="16" t="s">
        <v>50</v>
      </c>
      <c r="S7" s="16"/>
      <c r="T7" s="16"/>
      <c r="U7" s="16"/>
      <c r="V7" s="31" t="s">
        <v>175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33"/>
      <c r="AH7" s="234"/>
      <c r="AI7" s="16"/>
    </row>
    <row r="8" spans="1:35" ht="13.5" customHeight="1">
      <c r="A8" s="195" t="s">
        <v>116</v>
      </c>
      <c r="B8" s="213" t="s">
        <v>117</v>
      </c>
      <c r="C8" s="214"/>
      <c r="D8" s="219"/>
      <c r="E8" s="219"/>
      <c r="F8" s="213"/>
      <c r="G8" s="222"/>
      <c r="H8" s="213"/>
      <c r="I8" s="222"/>
      <c r="J8" s="213"/>
      <c r="K8" s="222"/>
      <c r="L8" s="213"/>
      <c r="M8" s="2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0"/>
      <c r="AH8" s="210"/>
      <c r="AI8" s="16"/>
    </row>
    <row r="9" spans="1:35" ht="25.7" customHeight="1">
      <c r="A9" s="196"/>
      <c r="B9" s="215"/>
      <c r="C9" s="216"/>
      <c r="D9" s="219"/>
      <c r="E9" s="219"/>
      <c r="F9" s="215"/>
      <c r="G9" s="223"/>
      <c r="H9" s="215"/>
      <c r="I9" s="223"/>
      <c r="J9" s="215"/>
      <c r="K9" s="223"/>
      <c r="L9" s="215"/>
      <c r="M9" s="216"/>
      <c r="N9" s="16"/>
      <c r="O9" s="16"/>
      <c r="P9" s="16"/>
      <c r="Q9" s="16"/>
      <c r="R9" s="16" t="s">
        <v>51</v>
      </c>
      <c r="S9" s="16"/>
      <c r="T9" s="16"/>
      <c r="U9" s="16"/>
      <c r="V9" s="16"/>
      <c r="W9" s="32"/>
      <c r="X9" s="31"/>
      <c r="Y9" s="31"/>
      <c r="Z9" s="31"/>
      <c r="AA9" s="31"/>
      <c r="AB9" s="16" t="s">
        <v>184</v>
      </c>
      <c r="AC9" s="16"/>
      <c r="AD9" s="16"/>
      <c r="AE9" s="16"/>
      <c r="AF9" s="16"/>
      <c r="AG9" s="235"/>
      <c r="AH9" s="235"/>
      <c r="AI9" s="16"/>
    </row>
    <row r="10" spans="1:35" ht="11.45" customHeight="1" thickBot="1">
      <c r="A10" s="51">
        <v>1</v>
      </c>
      <c r="B10" s="217">
        <v>2</v>
      </c>
      <c r="C10" s="218"/>
      <c r="D10" s="191">
        <v>3</v>
      </c>
      <c r="E10" s="192"/>
      <c r="F10" s="191">
        <v>4</v>
      </c>
      <c r="G10" s="192"/>
      <c r="H10" s="191">
        <v>5</v>
      </c>
      <c r="I10" s="192"/>
      <c r="J10" s="191">
        <v>6</v>
      </c>
      <c r="K10" s="192"/>
      <c r="L10" s="191">
        <v>7</v>
      </c>
      <c r="M10" s="192"/>
      <c r="AB10" s="3" t="s">
        <v>147</v>
      </c>
      <c r="AE10" s="5"/>
      <c r="AG10" s="5"/>
      <c r="AH10" s="4"/>
      <c r="AI10" s="5"/>
    </row>
    <row r="11" spans="1:35" ht="11.45" customHeight="1">
      <c r="A11" s="52" t="s">
        <v>125</v>
      </c>
      <c r="B11" s="211"/>
      <c r="C11" s="212"/>
      <c r="D11" s="211"/>
      <c r="E11" s="212"/>
      <c r="F11" s="211"/>
      <c r="G11" s="212"/>
      <c r="H11" s="208"/>
      <c r="I11" s="209"/>
      <c r="J11" s="208"/>
      <c r="K11" s="209"/>
      <c r="L11" s="208"/>
      <c r="M11" s="209"/>
      <c r="Z11" s="3" t="s">
        <v>148</v>
      </c>
    </row>
    <row r="12" spans="1:35" ht="11.45" customHeight="1">
      <c r="A12" s="14" t="s">
        <v>126</v>
      </c>
      <c r="B12" s="202"/>
      <c r="C12" s="202"/>
      <c r="D12" s="202"/>
      <c r="E12" s="202"/>
      <c r="F12" s="202">
        <v>71</v>
      </c>
      <c r="G12" s="202"/>
      <c r="H12" s="202"/>
      <c r="I12" s="202"/>
      <c r="J12" s="202"/>
      <c r="K12" s="202"/>
      <c r="L12" s="202">
        <v>71</v>
      </c>
      <c r="M12" s="202"/>
    </row>
    <row r="13" spans="1:35" ht="11.45" customHeight="1">
      <c r="A13" s="14" t="s">
        <v>127</v>
      </c>
      <c r="B13" s="202"/>
      <c r="C13" s="202"/>
      <c r="D13" s="202"/>
      <c r="E13" s="202"/>
      <c r="F13" s="202">
        <v>23</v>
      </c>
      <c r="G13" s="202"/>
      <c r="H13" s="202"/>
      <c r="I13" s="202"/>
      <c r="J13" s="202"/>
      <c r="K13" s="202"/>
      <c r="L13" s="202">
        <v>23</v>
      </c>
      <c r="M13" s="202"/>
    </row>
    <row r="14" spans="1:35" ht="11.45" customHeight="1">
      <c r="A14" s="14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35" ht="11.45" customHeight="1">
      <c r="A15" s="5"/>
      <c r="D15" s="203" t="s">
        <v>45</v>
      </c>
      <c r="E15" s="203"/>
      <c r="F15" s="204">
        <f>SUM(F11:G14)</f>
        <v>94</v>
      </c>
      <c r="G15" s="204"/>
      <c r="H15" s="204">
        <f>SUM(H11:I14)</f>
        <v>0</v>
      </c>
      <c r="I15" s="204"/>
      <c r="J15" s="204">
        <f>SUM(J11:K14)</f>
        <v>0</v>
      </c>
      <c r="K15" s="204"/>
      <c r="L15" s="204">
        <f>SUM(L11:M14)</f>
        <v>94</v>
      </c>
      <c r="M15" s="204"/>
    </row>
    <row r="16" spans="1:35" ht="8.85" customHeight="1" thickBot="1">
      <c r="I16" s="3"/>
    </row>
    <row r="17" spans="1:36" ht="11.25" customHeight="1">
      <c r="A17" s="53" t="s">
        <v>48</v>
      </c>
      <c r="B17" s="199" t="s">
        <v>111</v>
      </c>
      <c r="C17" s="200"/>
      <c r="D17" s="200"/>
      <c r="E17" s="200"/>
      <c r="F17" s="200"/>
      <c r="G17" s="200"/>
      <c r="H17" s="227" t="s">
        <v>119</v>
      </c>
      <c r="I17" s="228"/>
      <c r="J17" s="244" t="s">
        <v>53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3" t="s">
        <v>54</v>
      </c>
      <c r="W17" s="244"/>
      <c r="X17" s="244"/>
      <c r="Y17" s="244"/>
      <c r="Z17" s="244"/>
      <c r="AA17" s="228"/>
      <c r="AB17" s="281" t="s">
        <v>55</v>
      </c>
      <c r="AC17" s="282"/>
      <c r="AD17" s="283"/>
      <c r="AE17" s="323" t="s">
        <v>106</v>
      </c>
      <c r="AF17" s="336" t="s">
        <v>121</v>
      </c>
      <c r="AG17" s="252" t="s">
        <v>122</v>
      </c>
      <c r="AH17" s="253"/>
      <c r="AI17" s="253"/>
      <c r="AJ17" s="254"/>
    </row>
    <row r="18" spans="1:36" ht="11.25" customHeight="1">
      <c r="A18" s="54"/>
      <c r="B18" s="230" t="s">
        <v>115</v>
      </c>
      <c r="C18" s="231"/>
      <c r="D18" s="231"/>
      <c r="E18" s="231" t="s">
        <v>120</v>
      </c>
      <c r="F18" s="231"/>
      <c r="G18" s="262"/>
      <c r="H18" s="11" t="s">
        <v>115</v>
      </c>
      <c r="I18" s="7" t="s">
        <v>120</v>
      </c>
      <c r="J18" s="250" t="s">
        <v>115</v>
      </c>
      <c r="K18" s="250"/>
      <c r="L18" s="250"/>
      <c r="M18" s="250"/>
      <c r="N18" s="250"/>
      <c r="O18" s="251"/>
      <c r="P18" s="262" t="s">
        <v>120</v>
      </c>
      <c r="Q18" s="250"/>
      <c r="R18" s="250"/>
      <c r="S18" s="250"/>
      <c r="T18" s="250"/>
      <c r="U18" s="250"/>
      <c r="V18" s="249" t="s">
        <v>115</v>
      </c>
      <c r="W18" s="250"/>
      <c r="X18" s="251"/>
      <c r="Y18" s="262" t="s">
        <v>120</v>
      </c>
      <c r="Z18" s="250"/>
      <c r="AA18" s="263"/>
      <c r="AB18" s="284"/>
      <c r="AC18" s="285"/>
      <c r="AD18" s="286"/>
      <c r="AE18" s="324"/>
      <c r="AF18" s="337"/>
      <c r="AG18" s="255"/>
      <c r="AH18" s="256"/>
      <c r="AI18" s="256"/>
      <c r="AJ18" s="257"/>
    </row>
    <row r="19" spans="1:36" ht="10.5" customHeight="1">
      <c r="A19" s="55"/>
      <c r="B19" s="314"/>
      <c r="C19" s="245"/>
      <c r="D19" s="245"/>
      <c r="E19" s="224" t="s">
        <v>161</v>
      </c>
      <c r="F19" s="245" t="s">
        <v>174</v>
      </c>
      <c r="G19" s="245" t="s">
        <v>180</v>
      </c>
      <c r="H19" s="224"/>
      <c r="I19" s="224" t="s">
        <v>177</v>
      </c>
      <c r="J19" s="259"/>
      <c r="K19" s="245"/>
      <c r="L19" s="245"/>
      <c r="M19" s="245"/>
      <c r="N19" s="237"/>
      <c r="O19" s="245"/>
      <c r="P19" s="317" t="s">
        <v>178</v>
      </c>
      <c r="Q19" s="245" t="s">
        <v>154</v>
      </c>
      <c r="R19" s="245" t="s">
        <v>166</v>
      </c>
      <c r="S19" s="245" t="s">
        <v>165</v>
      </c>
      <c r="T19" s="240" t="s">
        <v>156</v>
      </c>
      <c r="U19" s="339" t="s">
        <v>157</v>
      </c>
      <c r="V19" s="330"/>
      <c r="W19" s="245"/>
      <c r="X19" s="245"/>
      <c r="Y19" s="330" t="s">
        <v>169</v>
      </c>
      <c r="Z19" s="245" t="s">
        <v>170</v>
      </c>
      <c r="AA19" s="245" t="s">
        <v>171</v>
      </c>
      <c r="AB19" s="320" t="s">
        <v>155</v>
      </c>
      <c r="AC19" s="313" t="s">
        <v>157</v>
      </c>
      <c r="AD19" s="333"/>
      <c r="AE19" s="324"/>
      <c r="AF19" s="337"/>
      <c r="AG19" s="246" t="s">
        <v>46</v>
      </c>
      <c r="AH19" s="247"/>
      <c r="AI19" s="247"/>
      <c r="AJ19" s="248"/>
    </row>
    <row r="20" spans="1:36" ht="10.5" customHeight="1">
      <c r="A20" s="56" t="s">
        <v>49</v>
      </c>
      <c r="B20" s="315"/>
      <c r="C20" s="245"/>
      <c r="D20" s="245"/>
      <c r="E20" s="225"/>
      <c r="F20" s="245"/>
      <c r="G20" s="245"/>
      <c r="H20" s="225"/>
      <c r="I20" s="225"/>
      <c r="J20" s="260"/>
      <c r="K20" s="245"/>
      <c r="L20" s="245"/>
      <c r="M20" s="245"/>
      <c r="N20" s="238"/>
      <c r="O20" s="245"/>
      <c r="P20" s="318"/>
      <c r="Q20" s="245"/>
      <c r="R20" s="245"/>
      <c r="S20" s="245"/>
      <c r="T20" s="241"/>
      <c r="U20" s="340"/>
      <c r="V20" s="331"/>
      <c r="W20" s="245"/>
      <c r="X20" s="245"/>
      <c r="Y20" s="331"/>
      <c r="Z20" s="245"/>
      <c r="AA20" s="245"/>
      <c r="AB20" s="321"/>
      <c r="AC20" s="313"/>
      <c r="AD20" s="334"/>
      <c r="AE20" s="324"/>
      <c r="AF20" s="337"/>
      <c r="AG20" s="258" t="s">
        <v>115</v>
      </c>
      <c r="AH20" s="236" t="s">
        <v>120</v>
      </c>
      <c r="AI20" s="326" t="s">
        <v>123</v>
      </c>
      <c r="AJ20" s="327" t="s">
        <v>134</v>
      </c>
    </row>
    <row r="21" spans="1:36" ht="39" customHeight="1">
      <c r="A21" s="49"/>
      <c r="B21" s="316"/>
      <c r="C21" s="245"/>
      <c r="D21" s="245"/>
      <c r="E21" s="226"/>
      <c r="F21" s="245"/>
      <c r="G21" s="245"/>
      <c r="H21" s="226"/>
      <c r="I21" s="226"/>
      <c r="J21" s="261"/>
      <c r="K21" s="245"/>
      <c r="L21" s="245"/>
      <c r="M21" s="245"/>
      <c r="N21" s="239"/>
      <c r="O21" s="245"/>
      <c r="P21" s="319"/>
      <c r="Q21" s="245"/>
      <c r="R21" s="245"/>
      <c r="S21" s="245"/>
      <c r="T21" s="242"/>
      <c r="U21" s="341"/>
      <c r="V21" s="332"/>
      <c r="W21" s="245"/>
      <c r="X21" s="245"/>
      <c r="Y21" s="332"/>
      <c r="Z21" s="245"/>
      <c r="AA21" s="245"/>
      <c r="AB21" s="322"/>
      <c r="AC21" s="313"/>
      <c r="AD21" s="335"/>
      <c r="AE21" s="325"/>
      <c r="AF21" s="338"/>
      <c r="AG21" s="258"/>
      <c r="AH21" s="236"/>
      <c r="AI21" s="326"/>
      <c r="AJ21" s="328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1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80"/>
      <c r="E24" s="80">
        <v>150</v>
      </c>
      <c r="F24" s="80">
        <v>200</v>
      </c>
      <c r="G24" s="81">
        <v>50</v>
      </c>
      <c r="H24" s="82"/>
      <c r="I24" s="83">
        <v>183</v>
      </c>
      <c r="J24" s="80"/>
      <c r="K24" s="80"/>
      <c r="L24" s="80"/>
      <c r="M24" s="80"/>
      <c r="N24" s="170"/>
      <c r="O24" s="168"/>
      <c r="P24" s="80">
        <v>50</v>
      </c>
      <c r="Q24" s="80" t="s">
        <v>167</v>
      </c>
      <c r="R24" s="80" t="s">
        <v>181</v>
      </c>
      <c r="S24" s="80">
        <v>130</v>
      </c>
      <c r="T24" s="170">
        <v>180</v>
      </c>
      <c r="U24" s="83">
        <v>30</v>
      </c>
      <c r="V24" s="84"/>
      <c r="W24" s="80"/>
      <c r="X24" s="80"/>
      <c r="Y24" s="80">
        <v>50</v>
      </c>
      <c r="Z24" s="81" t="s">
        <v>176</v>
      </c>
      <c r="AA24" s="83" t="s">
        <v>182</v>
      </c>
      <c r="AB24" s="80">
        <v>180</v>
      </c>
      <c r="AC24" s="80">
        <v>56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9" t="s">
        <v>47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>
        <v>0</v>
      </c>
      <c r="AD25" s="94"/>
      <c r="AE25" s="186" t="s">
        <v>59</v>
      </c>
      <c r="AF25" s="329" t="s">
        <v>62</v>
      </c>
      <c r="AG25" s="177">
        <f>(B26+C26+D26+H26+J26+K26+L26+M26+N26+O26+V26+W26+X26)/1000</f>
        <v>0</v>
      </c>
      <c r="AH25" s="179">
        <f>(E26+F26+G26+I26+P26+Q26+R26+S26+T26+U26+Y26+Z26+AA26)/1000</f>
        <v>0</v>
      </c>
      <c r="AI25" s="175">
        <f>(AB26+AC26+AD26)/1000</f>
        <v>0</v>
      </c>
      <c r="AJ25" s="179">
        <f>SUM(AG25:AI26)</f>
        <v>0</v>
      </c>
    </row>
    <row r="26" spans="1:36" ht="9.4" customHeight="1">
      <c r="A26" s="19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84"/>
      <c r="AF26" s="206"/>
      <c r="AG26" s="178"/>
      <c r="AH26" s="180"/>
      <c r="AI26" s="176"/>
      <c r="AJ26" s="180"/>
    </row>
    <row r="27" spans="1:36" ht="9.4" customHeight="1">
      <c r="A27" s="19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121.8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83"/>
      <c r="AF27" s="205" t="s">
        <v>63</v>
      </c>
      <c r="AG27" s="177">
        <f>(B28+C28+D28+H28+J28+K28+L28+M28+N28+O28+V28+W28+X28)/1000</f>
        <v>0</v>
      </c>
      <c r="AH27" s="179">
        <f>(E28+F28+G28+I28+P28+Q28+R28+S28+T28+U28+Y28+Z28+AA28)/1000</f>
        <v>8.6478000000000002</v>
      </c>
      <c r="AI27" s="175">
        <f>(AB28+AC28+AD28)/1000</f>
        <v>0</v>
      </c>
      <c r="AJ27" s="180">
        <f>SUM(AG27:AI28)</f>
        <v>8.6478000000000002</v>
      </c>
    </row>
    <row r="28" spans="1:36" ht="9.4" customHeight="1">
      <c r="A28" s="198"/>
      <c r="B28" s="141">
        <f>B27*F11</f>
        <v>0</v>
      </c>
      <c r="C28" s="139">
        <f>C27*F11</f>
        <v>0</v>
      </c>
      <c r="D28" s="139">
        <f>D27*F11</f>
        <v>0</v>
      </c>
      <c r="E28" s="139">
        <f>E27*F12</f>
        <v>0</v>
      </c>
      <c r="F28" s="139">
        <f>F27*F12</f>
        <v>0</v>
      </c>
      <c r="G28" s="144">
        <f>G27*F12</f>
        <v>0</v>
      </c>
      <c r="H28" s="140">
        <f>H27*F11</f>
        <v>0</v>
      </c>
      <c r="I28" s="143">
        <f>I27*F12</f>
        <v>0</v>
      </c>
      <c r="J28" s="141">
        <f>J27*F11</f>
        <v>0</v>
      </c>
      <c r="K28" s="139">
        <f>K27*F11</f>
        <v>0</v>
      </c>
      <c r="L28" s="139">
        <f>L27*F11</f>
        <v>0</v>
      </c>
      <c r="M28" s="139">
        <f>M27*F11</f>
        <v>0</v>
      </c>
      <c r="N28" s="139">
        <f>N27*F11</f>
        <v>0</v>
      </c>
      <c r="O28" s="139">
        <f>O27*F11</f>
        <v>0</v>
      </c>
      <c r="P28" s="139">
        <f>P27*F12</f>
        <v>0</v>
      </c>
      <c r="Q28" s="139">
        <f>Q27*F12</f>
        <v>0</v>
      </c>
      <c r="R28" s="139">
        <f>R27*F12</f>
        <v>8647.7999999999993</v>
      </c>
      <c r="S28" s="139">
        <f>S27*F12</f>
        <v>0</v>
      </c>
      <c r="T28" s="140">
        <f>T27*F12</f>
        <v>0</v>
      </c>
      <c r="U28" s="143">
        <f>U27*F12</f>
        <v>0</v>
      </c>
      <c r="V28" s="141">
        <f>V27*F11</f>
        <v>0</v>
      </c>
      <c r="W28" s="139">
        <f>W27*F11</f>
        <v>0</v>
      </c>
      <c r="X28" s="139">
        <f>X27*F11</f>
        <v>0</v>
      </c>
      <c r="Y28" s="139">
        <f>Y27*F12</f>
        <v>0</v>
      </c>
      <c r="Z28" s="139">
        <f>Z27*F12</f>
        <v>0</v>
      </c>
      <c r="AA28" s="143">
        <f>AA27*F12</f>
        <v>0</v>
      </c>
      <c r="AB28" s="141">
        <f>AB27*F13</f>
        <v>0</v>
      </c>
      <c r="AC28" s="139">
        <f>AC27*F13</f>
        <v>0</v>
      </c>
      <c r="AD28" s="145">
        <f>AD27*F13</f>
        <v>0</v>
      </c>
      <c r="AE28" s="184"/>
      <c r="AF28" s="206"/>
      <c r="AG28" s="178"/>
      <c r="AH28" s="180"/>
      <c r="AI28" s="176"/>
      <c r="AJ28" s="180"/>
    </row>
    <row r="29" spans="1:36" ht="9.4" customHeight="1">
      <c r="A29" s="19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83"/>
      <c r="AF29" s="205" t="s">
        <v>64</v>
      </c>
      <c r="AG29" s="177">
        <f>(B30+C30+D30+H30+J30+K30+L30+M30+N30+O30+V30+W30+X30)/1000</f>
        <v>0</v>
      </c>
      <c r="AH29" s="179">
        <f>(E30+F30+G30+I30+P30+Q30+R30+S30+T30+U30+Y30+Z30+AA30)/1000</f>
        <v>0</v>
      </c>
      <c r="AI29" s="175">
        <f>(AB30+AC30+AD30)/1000</f>
        <v>0</v>
      </c>
      <c r="AJ29" s="180">
        <f>SUM(AG29:AI30)</f>
        <v>0</v>
      </c>
    </row>
    <row r="30" spans="1:36" ht="9.4" customHeight="1">
      <c r="A30" s="19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84"/>
      <c r="AF30" s="206"/>
      <c r="AG30" s="178"/>
      <c r="AH30" s="180"/>
      <c r="AI30" s="176"/>
      <c r="AJ30" s="180"/>
    </row>
    <row r="31" spans="1:36" ht="9.4" customHeight="1">
      <c r="A31" s="197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83"/>
      <c r="AF31" s="205" t="s">
        <v>65</v>
      </c>
      <c r="AG31" s="177">
        <f>(B32+C32+D32+H32+J32+K32+L32+M32+N32+O32+V32+W32+X32)/1000</f>
        <v>0</v>
      </c>
      <c r="AH31" s="179">
        <f>(E32+F32+G32+I32+P32+Q32+R32+S32+T32+U32+Y32+Z32+AA32)/1000</f>
        <v>0</v>
      </c>
      <c r="AI31" s="175">
        <f>(AB32+AC32+AD32)/1000</f>
        <v>0</v>
      </c>
      <c r="AJ31" s="180">
        <f>SUM(AG31:AI32)</f>
        <v>0</v>
      </c>
    </row>
    <row r="32" spans="1:36" ht="9.4" customHeight="1">
      <c r="A32" s="311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84"/>
      <c r="AF32" s="206"/>
      <c r="AG32" s="178"/>
      <c r="AH32" s="180"/>
      <c r="AI32" s="176"/>
      <c r="AJ32" s="180"/>
    </row>
    <row r="33" spans="1:36" ht="9.4" customHeight="1">
      <c r="A33" s="312" t="s">
        <v>114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83"/>
      <c r="AF33" s="351">
        <v>610008</v>
      </c>
      <c r="AG33" s="177">
        <f>(B34+C34+D34+H34+J34+K34+L34+M34+N34+O34+V34+W34+X34)/1000</f>
        <v>0</v>
      </c>
      <c r="AH33" s="179">
        <f>(E34+F34+G34+I34+P34+Q34+R34+S34+T34+U34+Y34+Z34+AA34)/1000</f>
        <v>0</v>
      </c>
      <c r="AI33" s="175">
        <f>(AB34+AC34+AD34)/1000</f>
        <v>0</v>
      </c>
      <c r="AJ33" s="180">
        <f>SUM(AG33:AI34)</f>
        <v>0</v>
      </c>
    </row>
    <row r="34" spans="1:36" ht="9.4" customHeight="1">
      <c r="A34" s="312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84"/>
      <c r="AF34" s="352"/>
      <c r="AG34" s="178"/>
      <c r="AH34" s="180"/>
      <c r="AI34" s="176"/>
      <c r="AJ34" s="180"/>
    </row>
    <row r="35" spans="1:36" ht="9.4" customHeight="1">
      <c r="A35" s="31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>
        <v>65</v>
      </c>
      <c r="AA35" s="106"/>
      <c r="AB35" s="103"/>
      <c r="AC35" s="103"/>
      <c r="AD35" s="109"/>
      <c r="AE35" s="183" t="s">
        <v>59</v>
      </c>
      <c r="AF35" s="205" t="s">
        <v>66</v>
      </c>
      <c r="AG35" s="177">
        <f>(B36+C36+D36+H36+J36+K36+L36+M36+N36+O36+V36+W36+X36)/1000</f>
        <v>0</v>
      </c>
      <c r="AH35" s="179">
        <f>(E36+F36+G36+I36+P36+Q36+R36+S36+T36+U36+Y36+Z36+AA36)/1000</f>
        <v>4.6150000000000002</v>
      </c>
      <c r="AI35" s="175">
        <f>(AB36+AC36+AD36)/1000</f>
        <v>0</v>
      </c>
      <c r="AJ35" s="180">
        <f>SUM(AG35:AI36)</f>
        <v>4.6150000000000002</v>
      </c>
    </row>
    <row r="36" spans="1:36" ht="9.4" customHeight="1">
      <c r="A36" s="19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9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9"/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139">
        <f>Z35*F12</f>
        <v>4615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84"/>
      <c r="AF36" s="206"/>
      <c r="AG36" s="178"/>
      <c r="AH36" s="180"/>
      <c r="AI36" s="176"/>
      <c r="AJ36" s="180"/>
    </row>
    <row r="37" spans="1:36" ht="9.4" customHeight="1">
      <c r="A37" s="19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83"/>
      <c r="AF37" s="205" t="s">
        <v>67</v>
      </c>
      <c r="AG37" s="177">
        <f>(B38+C38+D38+H38+J38+K38+L38+M38+N38+O38+V38+W38+X38)/1000</f>
        <v>0</v>
      </c>
      <c r="AH37" s="179">
        <f>(E38+F38+G38+I38+P38+Q38+R38+S38+T38+U38+Y38+Z38+AA38)/1000</f>
        <v>0</v>
      </c>
      <c r="AI37" s="175">
        <f>(AB38+AC38+AD38)/1000</f>
        <v>0</v>
      </c>
      <c r="AJ37" s="180">
        <f>SUM(AG37:AI38)</f>
        <v>0</v>
      </c>
    </row>
    <row r="38" spans="1:36" ht="9.4" customHeight="1">
      <c r="A38" s="19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84"/>
      <c r="AF38" s="206"/>
      <c r="AG38" s="178"/>
      <c r="AH38" s="180"/>
      <c r="AI38" s="176"/>
      <c r="AJ38" s="180"/>
    </row>
    <row r="39" spans="1:36" ht="9.4" customHeight="1">
      <c r="A39" s="197" t="s">
        <v>10</v>
      </c>
      <c r="B39" s="108"/>
      <c r="C39" s="103"/>
      <c r="D39" s="103"/>
      <c r="E39" s="103">
        <v>7.5</v>
      </c>
      <c r="F39" s="103"/>
      <c r="G39" s="105"/>
      <c r="H39" s="110"/>
      <c r="I39" s="106"/>
      <c r="J39" s="103"/>
      <c r="K39" s="103"/>
      <c r="L39" s="107"/>
      <c r="M39" s="142"/>
      <c r="N39" s="103"/>
      <c r="O39" s="103"/>
      <c r="P39" s="103"/>
      <c r="Q39" s="103"/>
      <c r="R39" s="102"/>
      <c r="S39" s="102">
        <v>5.85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83" t="s">
        <v>59</v>
      </c>
      <c r="AF39" s="205" t="s">
        <v>68</v>
      </c>
      <c r="AG39" s="177">
        <f>(B40+C40+D40+H40+J40+K40+L40+M40+N40+O40+V40+W40+X40)/1000</f>
        <v>0</v>
      </c>
      <c r="AH39" s="179">
        <f>(E40+F40+G40+I40+P40+Q40+R40+S40+T40+U40+Y40+Z40+AA40)/1000</f>
        <v>0.94734999999999991</v>
      </c>
      <c r="AI39" s="175">
        <f>(AB40+AC40+AD40)/1000</f>
        <v>0</v>
      </c>
      <c r="AJ39" s="180">
        <f>SUM(AG39:AI40)</f>
        <v>0.94734999999999991</v>
      </c>
    </row>
    <row r="40" spans="1:36" ht="9.4" customHeight="1">
      <c r="A40" s="198"/>
      <c r="B40" s="141"/>
      <c r="C40" s="139">
        <f>C39*F11</f>
        <v>0</v>
      </c>
      <c r="D40" s="139">
        <f>D39*F11</f>
        <v>0</v>
      </c>
      <c r="E40" s="139">
        <v>532</v>
      </c>
      <c r="F40" s="139">
        <f>F39*F12</f>
        <v>0</v>
      </c>
      <c r="G40" s="144">
        <f>G39*F12</f>
        <v>0</v>
      </c>
      <c r="H40" s="140">
        <f>H39*F11</f>
        <v>0</v>
      </c>
      <c r="I40" s="143">
        <f>I39*F12</f>
        <v>0</v>
      </c>
      <c r="J40" s="141">
        <f>J39*F11</f>
        <v>0</v>
      </c>
      <c r="K40" s="139">
        <f>K39*F11</f>
        <v>0</v>
      </c>
      <c r="L40" s="139">
        <f>L39*F11</f>
        <v>0</v>
      </c>
      <c r="M40" s="139"/>
      <c r="N40" s="139">
        <f>N39*F11</f>
        <v>0</v>
      </c>
      <c r="O40" s="139">
        <f>O39*F11</f>
        <v>0</v>
      </c>
      <c r="P40" s="139">
        <f>P39*F12</f>
        <v>0</v>
      </c>
      <c r="Q40" s="139">
        <f>Q39*F12</f>
        <v>0</v>
      </c>
      <c r="R40" s="139">
        <f>R39*F12</f>
        <v>0</v>
      </c>
      <c r="S40" s="139">
        <f>S39*F12</f>
        <v>415.34999999999997</v>
      </c>
      <c r="T40" s="140">
        <f>T39*F12</f>
        <v>0</v>
      </c>
      <c r="U40" s="143">
        <f>U39*F12</f>
        <v>0</v>
      </c>
      <c r="V40" s="141">
        <f>V39*F11</f>
        <v>0</v>
      </c>
      <c r="W40" s="139">
        <f>W39*F11</f>
        <v>0</v>
      </c>
      <c r="X40" s="139">
        <f>X39*F11</f>
        <v>0</v>
      </c>
      <c r="Y40" s="139">
        <f>Y39*F12</f>
        <v>0</v>
      </c>
      <c r="Z40" s="139">
        <f>Z39*F12</f>
        <v>0</v>
      </c>
      <c r="AA40" s="143">
        <f>AA39*F12</f>
        <v>0</v>
      </c>
      <c r="AB40" s="141">
        <f>AB39*F13</f>
        <v>0</v>
      </c>
      <c r="AC40" s="139">
        <f>AC39*F13</f>
        <v>0</v>
      </c>
      <c r="AD40" s="145">
        <f>AD39*F13</f>
        <v>0</v>
      </c>
      <c r="AE40" s="184"/>
      <c r="AF40" s="206"/>
      <c r="AG40" s="178"/>
      <c r="AH40" s="180"/>
      <c r="AI40" s="176"/>
      <c r="AJ40" s="180"/>
    </row>
    <row r="41" spans="1:36" ht="9.4" customHeight="1">
      <c r="A41" s="197" t="s">
        <v>11</v>
      </c>
      <c r="B41" s="117"/>
      <c r="C41" s="118"/>
      <c r="D41" s="118"/>
      <c r="E41" s="118"/>
      <c r="F41" s="118"/>
      <c r="G41" s="119"/>
      <c r="H41" s="120"/>
      <c r="I41" s="121"/>
      <c r="J41" s="133"/>
      <c r="K41" s="133"/>
      <c r="L41" s="133"/>
      <c r="M41" s="118"/>
      <c r="N41" s="118"/>
      <c r="O41" s="118"/>
      <c r="P41" s="133"/>
      <c r="Q41" s="133">
        <v>3.5999999999999999E-3</v>
      </c>
      <c r="R41" s="134">
        <v>7.0000000000000001E-3</v>
      </c>
      <c r="S41" s="122"/>
      <c r="T41" s="122"/>
      <c r="U41" s="123"/>
      <c r="V41" s="135"/>
      <c r="W41" s="118"/>
      <c r="X41" s="118"/>
      <c r="Y41" s="133">
        <v>2.5000000000000001E-3</v>
      </c>
      <c r="Z41" s="171">
        <v>4.1999999999999997E-3</v>
      </c>
      <c r="AA41" s="121"/>
      <c r="AB41" s="118">
        <v>4.0000000000000001E-3</v>
      </c>
      <c r="AC41" s="118"/>
      <c r="AD41" s="124"/>
      <c r="AE41" s="309"/>
      <c r="AF41" s="353" t="s">
        <v>69</v>
      </c>
      <c r="AG41" s="345">
        <f>B42+C42+D42+H42+J42+K42+L42+M42+N42+O42+V42+W42+X42</f>
        <v>0</v>
      </c>
      <c r="AH41" s="343">
        <f>E42+F42+G42+I42+P42+Q42+R42+S42+T42+U42+Y42+Z42+AA42</f>
        <v>1.2282999999999999</v>
      </c>
      <c r="AI41" s="342">
        <f>AB42+AC42+AD42</f>
        <v>9.1999999999999998E-2</v>
      </c>
      <c r="AJ41" s="343">
        <f>SUM(AG41:AI42)</f>
        <v>1.3203</v>
      </c>
    </row>
    <row r="42" spans="1:36" ht="9.4" customHeight="1">
      <c r="A42" s="198"/>
      <c r="B42" s="125">
        <f>B41*F11</f>
        <v>0</v>
      </c>
      <c r="C42" s="126">
        <f>C41*F11</f>
        <v>0</v>
      </c>
      <c r="D42" s="126">
        <f>D41*F11</f>
        <v>0</v>
      </c>
      <c r="E42" s="126">
        <f>E41*F12</f>
        <v>0</v>
      </c>
      <c r="F42" s="126">
        <f>F41*F12</f>
        <v>0</v>
      </c>
      <c r="G42" s="127">
        <f>G41*F12</f>
        <v>0</v>
      </c>
      <c r="H42" s="128">
        <f>H41*F11</f>
        <v>0</v>
      </c>
      <c r="I42" s="129">
        <f>I41*F12</f>
        <v>0</v>
      </c>
      <c r="J42" s="128"/>
      <c r="K42" s="126">
        <f>K41*F11</f>
        <v>0</v>
      </c>
      <c r="L42" s="126"/>
      <c r="M42" s="126">
        <f>M41*F11</f>
        <v>0</v>
      </c>
      <c r="N42" s="126">
        <f>N41*F11</f>
        <v>0</v>
      </c>
      <c r="O42" s="126">
        <f>O41*F11</f>
        <v>0</v>
      </c>
      <c r="P42" s="126">
        <f>P41*F12</f>
        <v>0</v>
      </c>
      <c r="Q42" s="126">
        <f>Q41*F12</f>
        <v>0.25559999999999999</v>
      </c>
      <c r="R42" s="126">
        <f>R41*F12</f>
        <v>0.497</v>
      </c>
      <c r="S42" s="126">
        <f>S41*F12</f>
        <v>0</v>
      </c>
      <c r="T42" s="128">
        <f>T41*F12</f>
        <v>0</v>
      </c>
      <c r="U42" s="130">
        <f>U41*F12</f>
        <v>0</v>
      </c>
      <c r="V42" s="125"/>
      <c r="W42" s="126">
        <f>W41*F11</f>
        <v>0</v>
      </c>
      <c r="X42" s="126">
        <f>X41*F11</f>
        <v>0</v>
      </c>
      <c r="Y42" s="126">
        <f>Y41*F12</f>
        <v>0.17749999999999999</v>
      </c>
      <c r="Z42" s="126">
        <f>Z41*F12</f>
        <v>0.29819999999999997</v>
      </c>
      <c r="AA42" s="130">
        <f>AA41*F12</f>
        <v>0</v>
      </c>
      <c r="AB42" s="125">
        <f>AB41*F13</f>
        <v>9.1999999999999998E-2</v>
      </c>
      <c r="AC42" s="126">
        <f>AC41*F13</f>
        <v>0</v>
      </c>
      <c r="AD42" s="129">
        <f>AD41*F13</f>
        <v>0</v>
      </c>
      <c r="AE42" s="310"/>
      <c r="AF42" s="354"/>
      <c r="AG42" s="345"/>
      <c r="AH42" s="343"/>
      <c r="AI42" s="342"/>
      <c r="AJ42" s="343"/>
    </row>
    <row r="43" spans="1:36" ht="9.4" customHeight="1">
      <c r="A43" s="197" t="s">
        <v>12</v>
      </c>
      <c r="B43" s="135"/>
      <c r="C43" s="118"/>
      <c r="D43" s="118"/>
      <c r="E43" s="133">
        <v>7.6499999999999999E-2</v>
      </c>
      <c r="F43" s="118">
        <v>0.2</v>
      </c>
      <c r="G43" s="119"/>
      <c r="H43" s="120"/>
      <c r="I43" s="121"/>
      <c r="J43" s="118"/>
      <c r="K43" s="118"/>
      <c r="L43" s="173"/>
      <c r="M43" s="133"/>
      <c r="N43" s="133"/>
      <c r="O43" s="118"/>
      <c r="P43" s="118"/>
      <c r="Q43" s="118"/>
      <c r="R43" s="134"/>
      <c r="S43" s="174"/>
      <c r="T43" s="167"/>
      <c r="U43" s="123"/>
      <c r="V43" s="135"/>
      <c r="W43" s="133"/>
      <c r="X43" s="118"/>
      <c r="Y43" s="133"/>
      <c r="Z43" s="171">
        <v>9.2999999999999992E-3</v>
      </c>
      <c r="AA43" s="121"/>
      <c r="AB43" s="118"/>
      <c r="AC43" s="118"/>
      <c r="AD43" s="124"/>
      <c r="AE43" s="309" t="s">
        <v>60</v>
      </c>
      <c r="AF43" s="353" t="s">
        <v>70</v>
      </c>
      <c r="AG43" s="345">
        <f>B44+C44+D44+H44+J44+K44+L44+M44+N44+O44+V44+W44+X44</f>
        <v>0</v>
      </c>
      <c r="AH43" s="343">
        <f>E44+F44+G44+I44+P44+Q44+R44+S44+T44+U44+Y44+Z44+AA44</f>
        <v>20.2913</v>
      </c>
      <c r="AI43" s="342">
        <f>AB44+AC44+AD44</f>
        <v>0</v>
      </c>
      <c r="AJ43" s="344">
        <f>SUM(AG43:AI44)</f>
        <v>20.2913</v>
      </c>
    </row>
    <row r="44" spans="1:36" ht="9.4" customHeight="1">
      <c r="A44" s="198"/>
      <c r="B44" s="125"/>
      <c r="C44" s="126">
        <f>C43*F11</f>
        <v>0</v>
      </c>
      <c r="D44" s="126">
        <f>D43*F11</f>
        <v>0</v>
      </c>
      <c r="E44" s="126">
        <v>5.431</v>
      </c>
      <c r="F44" s="126">
        <f>F43*F12</f>
        <v>14.200000000000001</v>
      </c>
      <c r="G44" s="127">
        <f>G43*F12</f>
        <v>0</v>
      </c>
      <c r="H44" s="128">
        <f>H43*F11</f>
        <v>0</v>
      </c>
      <c r="I44" s="129">
        <f>I43*F12</f>
        <v>0</v>
      </c>
      <c r="J44" s="128">
        <f>J43*F11</f>
        <v>0</v>
      </c>
      <c r="K44" s="126">
        <f>K43*F11</f>
        <v>0</v>
      </c>
      <c r="L44" s="126">
        <f>L43*F11</f>
        <v>0</v>
      </c>
      <c r="M44" s="126">
        <f>M43*F11</f>
        <v>0</v>
      </c>
      <c r="N44" s="126">
        <f>N43*F11</f>
        <v>0</v>
      </c>
      <c r="O44" s="126">
        <f>O43*F11</f>
        <v>0</v>
      </c>
      <c r="P44" s="126">
        <f>P43*F12</f>
        <v>0</v>
      </c>
      <c r="Q44" s="126">
        <f>Q43*F12</f>
        <v>0</v>
      </c>
      <c r="R44" s="126">
        <f>R43*F12</f>
        <v>0</v>
      </c>
      <c r="S44" s="126"/>
      <c r="T44" s="128">
        <f>T43*F12</f>
        <v>0</v>
      </c>
      <c r="U44" s="130">
        <f>U43*F12</f>
        <v>0</v>
      </c>
      <c r="V44" s="125"/>
      <c r="W44" s="126"/>
      <c r="X44" s="126">
        <f>X43*F11</f>
        <v>0</v>
      </c>
      <c r="Y44" s="126"/>
      <c r="Z44" s="126">
        <f>Z43*F12</f>
        <v>0.6603</v>
      </c>
      <c r="AA44" s="130">
        <f>AA43*F12</f>
        <v>0</v>
      </c>
      <c r="AB44" s="125">
        <f>AB43*F13</f>
        <v>0</v>
      </c>
      <c r="AC44" s="126">
        <f>AC43*F13</f>
        <v>0</v>
      </c>
      <c r="AD44" s="129">
        <f>AD43*F13</f>
        <v>0</v>
      </c>
      <c r="AE44" s="310"/>
      <c r="AF44" s="354"/>
      <c r="AG44" s="345"/>
      <c r="AH44" s="343"/>
      <c r="AI44" s="342"/>
      <c r="AJ44" s="344"/>
    </row>
    <row r="45" spans="1:36" ht="9.4" customHeight="1">
      <c r="A45" s="19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83" t="s">
        <v>59</v>
      </c>
      <c r="AF45" s="205" t="s">
        <v>71</v>
      </c>
      <c r="AG45" s="178">
        <f>(B46+C46+D46+H46+J46+K46+L46+M46+N46+O46+V46+W46+X46)/1000</f>
        <v>0</v>
      </c>
      <c r="AH45" s="180">
        <f>(E46+F46+G46+I46+P46+Q46+R46+S46+T46+U46+Y46+Z46+AA46)/1000</f>
        <v>0</v>
      </c>
      <c r="AI45" s="176">
        <f>(AB46+AC46+AD46)/1000</f>
        <v>0</v>
      </c>
      <c r="AJ45" s="180">
        <f>SUM(AG45:AI46)</f>
        <v>0</v>
      </c>
    </row>
    <row r="46" spans="1:36" ht="9.4" customHeight="1">
      <c r="A46" s="198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84"/>
      <c r="AF46" s="206"/>
      <c r="AG46" s="178"/>
      <c r="AH46" s="180"/>
      <c r="AI46" s="176"/>
      <c r="AJ46" s="180"/>
    </row>
    <row r="47" spans="1:36" ht="9.4" customHeight="1">
      <c r="A47" s="197" t="s">
        <v>14</v>
      </c>
      <c r="B47" s="149"/>
      <c r="C47" s="150"/>
      <c r="D47" s="150"/>
      <c r="E47" s="150"/>
      <c r="F47" s="150"/>
      <c r="G47" s="151"/>
      <c r="H47" s="152"/>
      <c r="I47" s="153"/>
      <c r="J47" s="150"/>
      <c r="K47" s="150"/>
      <c r="L47" s="150"/>
      <c r="M47" s="150"/>
      <c r="N47" s="150"/>
      <c r="O47" s="150"/>
      <c r="P47" s="150"/>
      <c r="Q47" s="150"/>
      <c r="R47" s="154"/>
      <c r="S47" s="154"/>
      <c r="T47" s="154"/>
      <c r="U47" s="155"/>
      <c r="V47" s="149"/>
      <c r="W47" s="150"/>
      <c r="X47" s="150"/>
      <c r="Y47" s="150"/>
      <c r="Z47" s="151"/>
      <c r="AA47" s="153"/>
      <c r="AB47" s="150"/>
      <c r="AC47" s="150"/>
      <c r="AD47" s="156"/>
      <c r="AE47" s="183" t="s">
        <v>60</v>
      </c>
      <c r="AF47" s="205" t="s">
        <v>72</v>
      </c>
      <c r="AG47" s="178">
        <f>B48+C48+D48+H48+J48+K48+L48+M48+N48+O48+V48+W48+X48</f>
        <v>0</v>
      </c>
      <c r="AH47" s="180">
        <f>E48+F48+G48+I48+P48+Q48+R48+S48+T48+U48+Y48+Z48+AA48</f>
        <v>0</v>
      </c>
      <c r="AI47" s="176">
        <f>AB48+AC48+AD48</f>
        <v>0</v>
      </c>
      <c r="AJ47" s="180">
        <f>SUM(AG47:AI48)</f>
        <v>0</v>
      </c>
    </row>
    <row r="48" spans="1:36" ht="9.4" customHeight="1">
      <c r="A48" s="198"/>
      <c r="B48" s="157">
        <f>B47*F11</f>
        <v>0</v>
      </c>
      <c r="C48" s="158">
        <f>C47*F11</f>
        <v>0</v>
      </c>
      <c r="D48" s="158">
        <f>D47*F11</f>
        <v>0</v>
      </c>
      <c r="E48" s="158">
        <f>E47*F12</f>
        <v>0</v>
      </c>
      <c r="F48" s="158">
        <f>F47*F12</f>
        <v>0</v>
      </c>
      <c r="G48" s="159">
        <f>G47*F12</f>
        <v>0</v>
      </c>
      <c r="H48" s="160">
        <f>H47*F11</f>
        <v>0</v>
      </c>
      <c r="I48" s="161">
        <f>I47*F12</f>
        <v>0</v>
      </c>
      <c r="J48" s="160">
        <f>J47*F11</f>
        <v>0</v>
      </c>
      <c r="K48" s="158">
        <f>K47*F11</f>
        <v>0</v>
      </c>
      <c r="L48" s="158">
        <f>L47*F11</f>
        <v>0</v>
      </c>
      <c r="M48" s="158">
        <f>M47*F11</f>
        <v>0</v>
      </c>
      <c r="N48" s="158">
        <f>N47*F11</f>
        <v>0</v>
      </c>
      <c r="O48" s="158">
        <f>O47*F11</f>
        <v>0</v>
      </c>
      <c r="P48" s="158">
        <f>P47*F12</f>
        <v>0</v>
      </c>
      <c r="Q48" s="158">
        <f>Q47*F12</f>
        <v>0</v>
      </c>
      <c r="R48" s="158">
        <f>R47*F12</f>
        <v>0</v>
      </c>
      <c r="S48" s="158">
        <f>S47*F12</f>
        <v>0</v>
      </c>
      <c r="T48" s="160">
        <f>T47*F12</f>
        <v>0</v>
      </c>
      <c r="U48" s="162">
        <f>U47*F12</f>
        <v>0</v>
      </c>
      <c r="V48" s="157">
        <f>V47*F11</f>
        <v>0</v>
      </c>
      <c r="W48" s="158">
        <f>F11*W47</f>
        <v>0</v>
      </c>
      <c r="X48" s="158">
        <f>X47*F11</f>
        <v>0</v>
      </c>
      <c r="Y48" s="158">
        <f>Y47*F12</f>
        <v>0</v>
      </c>
      <c r="Z48" s="158">
        <f>Z47*F12</f>
        <v>0</v>
      </c>
      <c r="AA48" s="162">
        <f>AA47*F12</f>
        <v>0</v>
      </c>
      <c r="AB48" s="157">
        <f>AB47*F13</f>
        <v>0</v>
      </c>
      <c r="AC48" s="158">
        <f>AC47*F13</f>
        <v>0</v>
      </c>
      <c r="AD48" s="161">
        <f>AD47*F13</f>
        <v>0</v>
      </c>
      <c r="AE48" s="184"/>
      <c r="AF48" s="206"/>
      <c r="AG48" s="178"/>
      <c r="AH48" s="180"/>
      <c r="AI48" s="176"/>
      <c r="AJ48" s="180"/>
    </row>
    <row r="49" spans="1:36" ht="9.4" customHeight="1">
      <c r="A49" s="19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>
        <v>3</v>
      </c>
      <c r="R49" s="102"/>
      <c r="S49" s="14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83" t="s">
        <v>59</v>
      </c>
      <c r="AF49" s="205" t="s">
        <v>73</v>
      </c>
      <c r="AG49" s="178">
        <f>(B50+C50+D50+H50+J50+K50+L50+M50+N50+O50+V50+W50+X50)/1000</f>
        <v>0</v>
      </c>
      <c r="AH49" s="180">
        <f>(E50+F50+G50+I50+P50+Q50+R50+S50+T50+U50+Y50+Z50+AA50)/1000</f>
        <v>0.21299999999999999</v>
      </c>
      <c r="AI49" s="176">
        <f>(AB50+AC50+AD50)/1000</f>
        <v>0</v>
      </c>
      <c r="AJ49" s="180">
        <f>SUM(AG49:AI50)</f>
        <v>0.21299999999999999</v>
      </c>
    </row>
    <row r="50" spans="1:36" ht="9.4" customHeight="1">
      <c r="A50" s="198"/>
      <c r="B50" s="95">
        <f>B49*F11</f>
        <v>0</v>
      </c>
      <c r="C50" s="96">
        <f>C49*F11</f>
        <v>0</v>
      </c>
      <c r="D50" s="96">
        <f>D49*F11</f>
        <v>0</v>
      </c>
      <c r="E50" s="96">
        <f>E49*F12</f>
        <v>0</v>
      </c>
      <c r="F50" s="96">
        <f>F49*F12</f>
        <v>0</v>
      </c>
      <c r="G50" s="97">
        <f>G49*F12</f>
        <v>0</v>
      </c>
      <c r="H50" s="98">
        <f>H49*F11</f>
        <v>0</v>
      </c>
      <c r="I50" s="100">
        <f>I49*F12</f>
        <v>0</v>
      </c>
      <c r="J50" s="98">
        <f>J49*F11</f>
        <v>0</v>
      </c>
      <c r="K50" s="96">
        <f>K49*F11</f>
        <v>0</v>
      </c>
      <c r="L50" s="96">
        <f>L49*F11</f>
        <v>0</v>
      </c>
      <c r="M50" s="96">
        <f>M49*F11</f>
        <v>0</v>
      </c>
      <c r="N50" s="96">
        <f>N49*F11</f>
        <v>0</v>
      </c>
      <c r="O50" s="96">
        <f>O49*F11</f>
        <v>0</v>
      </c>
      <c r="P50" s="96">
        <f>P49*F12</f>
        <v>0</v>
      </c>
      <c r="Q50" s="96">
        <v>213</v>
      </c>
      <c r="R50" s="96">
        <f>R49*F12</f>
        <v>0</v>
      </c>
      <c r="S50" s="96"/>
      <c r="T50" s="98">
        <f>T49*F12</f>
        <v>0</v>
      </c>
      <c r="U50" s="99">
        <f>U49*F12</f>
        <v>0</v>
      </c>
      <c r="V50" s="95">
        <f>V49*F11</f>
        <v>0</v>
      </c>
      <c r="W50" s="96">
        <f>W49*F11</f>
        <v>0</v>
      </c>
      <c r="X50" s="96">
        <f>X49*F11</f>
        <v>0</v>
      </c>
      <c r="Y50" s="96">
        <f>Y49*F12</f>
        <v>0</v>
      </c>
      <c r="Z50" s="96">
        <f>Z49*F12</f>
        <v>0</v>
      </c>
      <c r="AA50" s="99">
        <f>AA49*F12</f>
        <v>0</v>
      </c>
      <c r="AB50" s="95">
        <f>AB49*F13</f>
        <v>0</v>
      </c>
      <c r="AC50" s="96">
        <f>AC49*F13</f>
        <v>0</v>
      </c>
      <c r="AD50" s="100">
        <f>AD49*F13</f>
        <v>0</v>
      </c>
      <c r="AE50" s="184"/>
      <c r="AF50" s="206"/>
      <c r="AG50" s="178"/>
      <c r="AH50" s="180"/>
      <c r="AI50" s="176"/>
      <c r="AJ50" s="180"/>
    </row>
    <row r="51" spans="1:36" ht="9.4" customHeight="1">
      <c r="A51" s="19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83"/>
      <c r="AF51" s="205" t="s">
        <v>74</v>
      </c>
      <c r="AG51" s="178">
        <f>(B52+C52+D52+H52+J52+K52+L52+M52+N52+O52+V52+W52+X52)/1000</f>
        <v>0</v>
      </c>
      <c r="AH51" s="180">
        <f>(E52+F52+G52+I52+P52+Q52+R52+S52+T52+U52+Y52+Z52+AA52)/1000</f>
        <v>0</v>
      </c>
      <c r="AI51" s="176">
        <f>(AB52+AC52+AD52)/1000</f>
        <v>0</v>
      </c>
      <c r="AJ51" s="180">
        <f>SUM(AG51:AI52)</f>
        <v>0</v>
      </c>
    </row>
    <row r="52" spans="1:36" ht="9.4" customHeight="1">
      <c r="A52" s="198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84"/>
      <c r="AF52" s="206"/>
      <c r="AG52" s="178"/>
      <c r="AH52" s="180"/>
      <c r="AI52" s="176"/>
      <c r="AJ52" s="180"/>
    </row>
    <row r="53" spans="1:36" ht="9.4" customHeight="1">
      <c r="A53" s="197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83"/>
      <c r="AF53" s="205" t="s">
        <v>75</v>
      </c>
      <c r="AG53" s="178">
        <f>(B54+C54+D54+H54+J54+K54+L54+M54+N54+O54+V54+W54+X54)/1000</f>
        <v>0</v>
      </c>
      <c r="AH53" s="180">
        <f>(E54+F54+G54+I54+P54+Q54+R54+S54+T54+U54+Y54+Z54+AA54)/1000</f>
        <v>0</v>
      </c>
      <c r="AI53" s="176">
        <f>(AB54+AC54+AD54)/1000</f>
        <v>0</v>
      </c>
      <c r="AJ53" s="180">
        <f>SUM(AG53:AI54)</f>
        <v>0</v>
      </c>
    </row>
    <row r="54" spans="1:36" ht="9.4" customHeight="1">
      <c r="A54" s="19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f>G53*F12</f>
        <v>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84"/>
      <c r="AF54" s="206"/>
      <c r="AG54" s="178"/>
      <c r="AH54" s="180"/>
      <c r="AI54" s="176"/>
      <c r="AJ54" s="180"/>
    </row>
    <row r="55" spans="1:36" ht="9.4" customHeight="1">
      <c r="A55" s="19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36"/>
      <c r="W55" s="103"/>
      <c r="X55" s="103"/>
      <c r="Y55" s="103"/>
      <c r="Z55" s="105">
        <v>5.4</v>
      </c>
      <c r="AA55" s="106"/>
      <c r="AB55" s="103"/>
      <c r="AC55" s="103"/>
      <c r="AD55" s="109"/>
      <c r="AE55" s="183" t="s">
        <v>61</v>
      </c>
      <c r="AF55" s="205" t="s">
        <v>76</v>
      </c>
      <c r="AG55" s="287">
        <f>B56+C56+D56+H56+J56+K56+L56+M56+N56+O56+V56+W56+X56</f>
        <v>0</v>
      </c>
      <c r="AH55" s="346">
        <f>E56+F56+G56+I56+P56+Q56+R56+S56+T56+U56+Y56+Z56+AA56</f>
        <v>9</v>
      </c>
      <c r="AI55" s="207">
        <f>AB56+AC56+AD56</f>
        <v>0</v>
      </c>
      <c r="AJ55" s="346">
        <f>SUM(AG55:AI56)</f>
        <v>9</v>
      </c>
    </row>
    <row r="56" spans="1:36" ht="9.4" customHeight="1">
      <c r="A56" s="198"/>
      <c r="B56" s="95">
        <f>B55*F11</f>
        <v>0</v>
      </c>
      <c r="C56" s="96">
        <f>C55*F11</f>
        <v>0</v>
      </c>
      <c r="D56" s="96">
        <f>D55*F11</f>
        <v>0</v>
      </c>
      <c r="E56" s="96">
        <f>E55*F12</f>
        <v>0</v>
      </c>
      <c r="F56" s="96">
        <f>F55*F12</f>
        <v>0</v>
      </c>
      <c r="G56" s="97">
        <f>G55*F12</f>
        <v>0</v>
      </c>
      <c r="H56" s="98">
        <f>H55*F11</f>
        <v>0</v>
      </c>
      <c r="I56" s="100">
        <f>I55*F12</f>
        <v>0</v>
      </c>
      <c r="J56" s="98">
        <f>J55*F11</f>
        <v>0</v>
      </c>
      <c r="K56" s="96">
        <f>K55*F11</f>
        <v>0</v>
      </c>
      <c r="L56" s="139"/>
      <c r="M56" s="96">
        <f>M55*F11</f>
        <v>0</v>
      </c>
      <c r="N56" s="96">
        <f>N55*F11</f>
        <v>0</v>
      </c>
      <c r="O56" s="96">
        <f>O55*F11</f>
        <v>0</v>
      </c>
      <c r="P56" s="96">
        <f>P55*F12</f>
        <v>0</v>
      </c>
      <c r="Q56" s="96">
        <f>Q55*F12</f>
        <v>0</v>
      </c>
      <c r="R56" s="139"/>
      <c r="S56" s="96">
        <f>S55*F12</f>
        <v>0</v>
      </c>
      <c r="T56" s="98">
        <f>T55*F12</f>
        <v>0</v>
      </c>
      <c r="U56" s="100">
        <f>U55*F12</f>
        <v>0</v>
      </c>
      <c r="V56" s="148">
        <f>V55*F11/40</f>
        <v>0</v>
      </c>
      <c r="W56" s="172"/>
      <c r="X56" s="139">
        <f>X55*F11</f>
        <v>0</v>
      </c>
      <c r="Y56" s="139">
        <f>Y55*F12/40</f>
        <v>0</v>
      </c>
      <c r="Z56" s="172">
        <v>9</v>
      </c>
      <c r="AA56" s="143">
        <f>AA55*F12</f>
        <v>0</v>
      </c>
      <c r="AB56" s="141">
        <f>AB55*F13</f>
        <v>0</v>
      </c>
      <c r="AC56" s="139">
        <f>AC55*F13</f>
        <v>0</v>
      </c>
      <c r="AD56" s="145">
        <f>AD55*F13</f>
        <v>0</v>
      </c>
      <c r="AE56" s="184"/>
      <c r="AF56" s="206"/>
      <c r="AG56" s="287"/>
      <c r="AH56" s="346"/>
      <c r="AI56" s="207"/>
      <c r="AJ56" s="346"/>
    </row>
    <row r="57" spans="1:36" ht="9.4" customHeight="1">
      <c r="A57" s="19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8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>
        <v>2</v>
      </c>
      <c r="AA57" s="106"/>
      <c r="AB57" s="103"/>
      <c r="AC57" s="103"/>
      <c r="AD57" s="109"/>
      <c r="AE57" s="183"/>
      <c r="AF57" s="205" t="s">
        <v>77</v>
      </c>
      <c r="AG57" s="178">
        <f>(B58+C58+D58+H58+J58+K58+L58+M58+N58+O58+V58+W58+X58)/1000</f>
        <v>0</v>
      </c>
      <c r="AH57" s="180">
        <f>(E58+F58+G58+I58+P58+Q58+R58+S58+T58+U58+Y58+Z58+AA58)/1000</f>
        <v>0.14199999999999999</v>
      </c>
      <c r="AI57" s="176">
        <f>(AB58+AC58+AD58)/1000</f>
        <v>0</v>
      </c>
      <c r="AJ57" s="180">
        <f>SUM(AG57:AI58)</f>
        <v>0.14199999999999999</v>
      </c>
    </row>
    <row r="58" spans="1:36" ht="9.4" customHeight="1">
      <c r="A58" s="198"/>
      <c r="B58" s="141">
        <f>B57*F11</f>
        <v>0</v>
      </c>
      <c r="C58" s="139">
        <f>C57*F11</f>
        <v>0</v>
      </c>
      <c r="D58" s="139">
        <f>D57*F11</f>
        <v>0</v>
      </c>
      <c r="E58" s="139">
        <f>E57*F12</f>
        <v>0</v>
      </c>
      <c r="F58" s="139">
        <f>F57*F12</f>
        <v>0</v>
      </c>
      <c r="G58" s="144">
        <f>G57*F12</f>
        <v>0</v>
      </c>
      <c r="H58" s="140">
        <f>H57*F11</f>
        <v>0</v>
      </c>
      <c r="I58" s="145">
        <f>I57*F12</f>
        <v>0</v>
      </c>
      <c r="J58" s="140"/>
      <c r="K58" s="139">
        <f>K57*F11</f>
        <v>0</v>
      </c>
      <c r="L58" s="139">
        <f>L57*F11</f>
        <v>0</v>
      </c>
      <c r="M58" s="139">
        <f>M57*F11</f>
        <v>0</v>
      </c>
      <c r="N58" s="139">
        <f>N57*F11</f>
        <v>0</v>
      </c>
      <c r="O58" s="139">
        <f>O57*F11</f>
        <v>0</v>
      </c>
      <c r="P58" s="139">
        <f>P57*F12</f>
        <v>0</v>
      </c>
      <c r="Q58" s="139">
        <f>Q57*F12</f>
        <v>0</v>
      </c>
      <c r="R58" s="139">
        <f>R57*F12</f>
        <v>0</v>
      </c>
      <c r="S58" s="139">
        <f>S57*F12</f>
        <v>0</v>
      </c>
      <c r="T58" s="140">
        <f>T57*F12</f>
        <v>0</v>
      </c>
      <c r="U58" s="143">
        <f>U57*F12</f>
        <v>0</v>
      </c>
      <c r="V58" s="141">
        <f>V57*F11</f>
        <v>0</v>
      </c>
      <c r="W58" s="139"/>
      <c r="X58" s="139">
        <f>X57*F11</f>
        <v>0</v>
      </c>
      <c r="Y58" s="139">
        <f>Y57*F12</f>
        <v>0</v>
      </c>
      <c r="Z58" s="139">
        <f>Z57*F12</f>
        <v>142</v>
      </c>
      <c r="AA58" s="143">
        <f>AA57*F12</f>
        <v>0</v>
      </c>
      <c r="AB58" s="141">
        <f>AB57*F13</f>
        <v>0</v>
      </c>
      <c r="AC58" s="139">
        <f>AC57*F13</f>
        <v>0</v>
      </c>
      <c r="AD58" s="145">
        <f>AD57*F13</f>
        <v>0</v>
      </c>
      <c r="AE58" s="184"/>
      <c r="AF58" s="206"/>
      <c r="AG58" s="178"/>
      <c r="AH58" s="180"/>
      <c r="AI58" s="176"/>
      <c r="AJ58" s="180"/>
    </row>
    <row r="59" spans="1:36" ht="9.4" customHeight="1">
      <c r="A59" s="197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83"/>
      <c r="AF59" s="205" t="s">
        <v>78</v>
      </c>
      <c r="AG59" s="178">
        <f>(B60+C60+D60+H60+J60+K60+L60+M60+N60+O60+V60+W60+X60)/1000</f>
        <v>0</v>
      </c>
      <c r="AH59" s="180">
        <f>(E60+F60+G60+I60+P60+Q60+R60+S60+T60+U60+Y60+Z60+AA60)/1000</f>
        <v>0</v>
      </c>
      <c r="AI59" s="176">
        <f>(AB60+AC60+AD60)/1000</f>
        <v>0</v>
      </c>
      <c r="AJ59" s="180">
        <f>SUM(AG59:AI60)</f>
        <v>0</v>
      </c>
    </row>
    <row r="60" spans="1:36" ht="9.4" customHeight="1">
      <c r="A60" s="19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84"/>
      <c r="AF60" s="206"/>
      <c r="AG60" s="178"/>
      <c r="AH60" s="180"/>
      <c r="AI60" s="176"/>
      <c r="AJ60" s="180"/>
    </row>
    <row r="61" spans="1:36" ht="9.4" customHeight="1">
      <c r="A61" s="197" t="s">
        <v>21</v>
      </c>
      <c r="B61" s="108"/>
      <c r="C61" s="103"/>
      <c r="D61" s="103"/>
      <c r="E61" s="137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83" t="s">
        <v>59</v>
      </c>
      <c r="AF61" s="205" t="s">
        <v>79</v>
      </c>
      <c r="AG61" s="178">
        <f>(B62+C62+D62+H62+J62+K62+L62+M62+N62+O62+V62+W62+X62)/1000</f>
        <v>0</v>
      </c>
      <c r="AH61" s="180">
        <f>(E62+F62+G62+I62+P62+Q62+R62+S62+T62+U62+Y62+Z62+AA62)/1000</f>
        <v>0</v>
      </c>
      <c r="AI61" s="176">
        <f>(AB62+AC62+AD62)/1000</f>
        <v>0</v>
      </c>
      <c r="AJ61" s="180">
        <f>SUM(AG61:AI62)</f>
        <v>0</v>
      </c>
    </row>
    <row r="62" spans="1:36" ht="9.4" customHeight="1">
      <c r="A62" s="198"/>
      <c r="B62" s="141">
        <f>B61*F11</f>
        <v>0</v>
      </c>
      <c r="C62" s="139">
        <f>C61*F11</f>
        <v>0</v>
      </c>
      <c r="D62" s="139"/>
      <c r="E62" s="139"/>
      <c r="F62" s="139">
        <f>F61*F12</f>
        <v>0</v>
      </c>
      <c r="G62" s="144">
        <f>G61*F12</f>
        <v>0</v>
      </c>
      <c r="H62" s="140">
        <f>H61*F11</f>
        <v>0</v>
      </c>
      <c r="I62" s="145">
        <f>I61*F12</f>
        <v>0</v>
      </c>
      <c r="J62" s="140">
        <f>J61*F11</f>
        <v>0</v>
      </c>
      <c r="K62" s="139">
        <f>K61*F11</f>
        <v>0</v>
      </c>
      <c r="L62" s="139">
        <f>L61*F11</f>
        <v>0</v>
      </c>
      <c r="M62" s="139">
        <f>M61*F11</f>
        <v>0</v>
      </c>
      <c r="N62" s="139">
        <f>N61*F11</f>
        <v>0</v>
      </c>
      <c r="O62" s="139">
        <f>O61*F11</f>
        <v>0</v>
      </c>
      <c r="P62" s="139">
        <f>P61*F12</f>
        <v>0</v>
      </c>
      <c r="Q62" s="139">
        <f>Q61*F12</f>
        <v>0</v>
      </c>
      <c r="R62" s="139">
        <f>R61*F12</f>
        <v>0</v>
      </c>
      <c r="S62" s="139">
        <f>S61*F12</f>
        <v>0</v>
      </c>
      <c r="T62" s="140">
        <f>T61*F12</f>
        <v>0</v>
      </c>
      <c r="U62" s="143">
        <f>U61*F12</f>
        <v>0</v>
      </c>
      <c r="V62" s="141">
        <f>V61*F11</f>
        <v>0</v>
      </c>
      <c r="W62" s="139">
        <f>W61*F11</f>
        <v>0</v>
      </c>
      <c r="X62" s="139">
        <f>X61*F11</f>
        <v>0</v>
      </c>
      <c r="Y62" s="139">
        <f>Y61*F12</f>
        <v>0</v>
      </c>
      <c r="Z62" s="139">
        <f>Z61*F12</f>
        <v>0</v>
      </c>
      <c r="AA62" s="143">
        <f>AA61*F12</f>
        <v>0</v>
      </c>
      <c r="AB62" s="141">
        <f>AB61*F13</f>
        <v>0</v>
      </c>
      <c r="AC62" s="139">
        <f>AC61*F13</f>
        <v>0</v>
      </c>
      <c r="AD62" s="145">
        <f>AD61*F13</f>
        <v>0</v>
      </c>
      <c r="AE62" s="184"/>
      <c r="AF62" s="206"/>
      <c r="AG62" s="178"/>
      <c r="AH62" s="180"/>
      <c r="AI62" s="176"/>
      <c r="AJ62" s="180"/>
    </row>
    <row r="63" spans="1:36" ht="9.4" customHeight="1">
      <c r="A63" s="197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83"/>
      <c r="AF63" s="205" t="s">
        <v>80</v>
      </c>
      <c r="AG63" s="178">
        <f>(B64+C64+D64+H64+J64+K64+L64+M64+N64+O64+V64+W64+X64)/1000</f>
        <v>0</v>
      </c>
      <c r="AH63" s="180">
        <f>(E64+F64+G64+I64+P64+Q64+R64+S64+T64+U64+Y64+Z64+AA64)/1000</f>
        <v>0</v>
      </c>
      <c r="AI63" s="176">
        <f>(AB64+AC64+AD64)/1000</f>
        <v>0</v>
      </c>
      <c r="AJ63" s="180">
        <f>SUM(AG63:AI64)</f>
        <v>0</v>
      </c>
    </row>
    <row r="64" spans="1:36" ht="9.4" customHeight="1">
      <c r="A64" s="198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84"/>
      <c r="AF64" s="206"/>
      <c r="AG64" s="178"/>
      <c r="AH64" s="180"/>
      <c r="AI64" s="176"/>
      <c r="AJ64" s="180"/>
    </row>
    <row r="65" spans="1:36" ht="9.4" customHeight="1">
      <c r="A65" s="197" t="s">
        <v>23</v>
      </c>
      <c r="B65" s="108"/>
      <c r="C65" s="103"/>
      <c r="D65" s="103"/>
      <c r="E65" s="103">
        <v>11.25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83"/>
      <c r="AF65" s="205" t="s">
        <v>81</v>
      </c>
      <c r="AG65" s="178">
        <f>(B66+C66+D66+H66+J66+K66+L66+M66+N66+O66+V66+W66+X66)/1000</f>
        <v>0</v>
      </c>
      <c r="AH65" s="180">
        <f>(E66+F66+G66+I66+P66+Q66+R66+S66+T66+U66+Y66+Z66+AA66)/1000</f>
        <v>0.79900000000000004</v>
      </c>
      <c r="AI65" s="176">
        <f>(AB66+AC66+AD66)/1000</f>
        <v>0</v>
      </c>
      <c r="AJ65" s="180">
        <f>SUM(AG65:AI66)</f>
        <v>0.79900000000000004</v>
      </c>
    </row>
    <row r="66" spans="1:36" ht="9.4" customHeight="1">
      <c r="A66" s="198"/>
      <c r="B66" s="141"/>
      <c r="C66" s="96">
        <f>C65*F11</f>
        <v>0</v>
      </c>
      <c r="D66" s="96">
        <f>D65*F11</f>
        <v>0</v>
      </c>
      <c r="E66" s="139">
        <v>799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9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9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184"/>
      <c r="AF66" s="206"/>
      <c r="AG66" s="178"/>
      <c r="AH66" s="180"/>
      <c r="AI66" s="176"/>
      <c r="AJ66" s="180"/>
    </row>
    <row r="67" spans="1:36" ht="9.4" customHeight="1">
      <c r="A67" s="201" t="s">
        <v>24</v>
      </c>
      <c r="B67" s="108"/>
      <c r="C67" s="103"/>
      <c r="D67" s="103"/>
      <c r="E67" s="103">
        <v>7.11</v>
      </c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83"/>
      <c r="AF67" s="274" t="s">
        <v>109</v>
      </c>
      <c r="AG67" s="178">
        <f>(B68+C68+D68+H68+J68+K68+L68+M68+N68+O68+V68+W68+X68)/1000</f>
        <v>0</v>
      </c>
      <c r="AH67" s="180">
        <f>(E68+F68+G68+I68+P68+Q68+R68+S68+T68+U68+Y68+Z68+AA68)/1000</f>
        <v>0.505</v>
      </c>
      <c r="AI67" s="176">
        <f>(AB68+AC68+AD68)/1000</f>
        <v>0</v>
      </c>
      <c r="AJ67" s="180">
        <f>SUM(AG67:AI68)</f>
        <v>0.505</v>
      </c>
    </row>
    <row r="68" spans="1:36" ht="9.4" customHeight="1">
      <c r="A68" s="201"/>
      <c r="B68" s="141"/>
      <c r="C68" s="139">
        <f>C67*F11</f>
        <v>0</v>
      </c>
      <c r="D68" s="139">
        <f>D67*F11</f>
        <v>0</v>
      </c>
      <c r="E68" s="139">
        <v>505</v>
      </c>
      <c r="F68" s="139">
        <f>F67*F12</f>
        <v>0</v>
      </c>
      <c r="G68" s="139">
        <f>G67*F12</f>
        <v>0</v>
      </c>
      <c r="H68" s="140">
        <f>H67*F11</f>
        <v>0</v>
      </c>
      <c r="I68" s="145">
        <f>I67*F12</f>
        <v>0</v>
      </c>
      <c r="J68" s="140">
        <f>J67*F11</f>
        <v>0</v>
      </c>
      <c r="K68" s="139">
        <f>K67*F11</f>
        <v>0</v>
      </c>
      <c r="L68" s="139">
        <f>L67*F11</f>
        <v>0</v>
      </c>
      <c r="M68" s="139">
        <f>M67*F11</f>
        <v>0</v>
      </c>
      <c r="N68" s="139">
        <f>N67*F11</f>
        <v>0</v>
      </c>
      <c r="O68" s="139">
        <f>O67*F11</f>
        <v>0</v>
      </c>
      <c r="P68" s="139">
        <f>P67*F12</f>
        <v>0</v>
      </c>
      <c r="Q68" s="139">
        <f>Q67*F12</f>
        <v>0</v>
      </c>
      <c r="R68" s="139">
        <f>R67*F12</f>
        <v>0</v>
      </c>
      <c r="S68" s="139">
        <f>S67*F12</f>
        <v>0</v>
      </c>
      <c r="T68" s="140">
        <f>T67*F12</f>
        <v>0</v>
      </c>
      <c r="U68" s="143">
        <f>U67*F12</f>
        <v>0</v>
      </c>
      <c r="V68" s="141">
        <f>V67*F11</f>
        <v>0</v>
      </c>
      <c r="W68" s="139">
        <f>W67*F11</f>
        <v>0</v>
      </c>
      <c r="X68" s="139">
        <f>X67*F11</f>
        <v>0</v>
      </c>
      <c r="Y68" s="139">
        <f>Y67*F12</f>
        <v>0</v>
      </c>
      <c r="Z68" s="139">
        <f>Z67*F12</f>
        <v>0</v>
      </c>
      <c r="AA68" s="143">
        <f>AA67*F12</f>
        <v>0</v>
      </c>
      <c r="AB68" s="141">
        <f>AB67*F13</f>
        <v>0</v>
      </c>
      <c r="AC68" s="139">
        <f>AC67*F13</f>
        <v>0</v>
      </c>
      <c r="AD68" s="145">
        <f>AD67*F13</f>
        <v>0</v>
      </c>
      <c r="AE68" s="184"/>
      <c r="AF68" s="275"/>
      <c r="AG68" s="178"/>
      <c r="AH68" s="180"/>
      <c r="AI68" s="176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48</v>
      </c>
      <c r="B72" s="199" t="s">
        <v>111</v>
      </c>
      <c r="C72" s="200"/>
      <c r="D72" s="200"/>
      <c r="E72" s="200"/>
      <c r="F72" s="200"/>
      <c r="G72" s="200"/>
      <c r="H72" s="227" t="s">
        <v>119</v>
      </c>
      <c r="I72" s="228"/>
      <c r="J72" s="244" t="s">
        <v>53</v>
      </c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3" t="s">
        <v>54</v>
      </c>
      <c r="W72" s="244"/>
      <c r="X72" s="244"/>
      <c r="Y72" s="244"/>
      <c r="Z72" s="244"/>
      <c r="AA72" s="228"/>
      <c r="AB72" s="281" t="s">
        <v>55</v>
      </c>
      <c r="AC72" s="282"/>
      <c r="AD72" s="283"/>
      <c r="AE72" s="271" t="s">
        <v>106</v>
      </c>
      <c r="AF72" s="276" t="s">
        <v>121</v>
      </c>
      <c r="AG72" s="252" t="s">
        <v>122</v>
      </c>
      <c r="AH72" s="253"/>
      <c r="AI72" s="253"/>
      <c r="AJ72" s="254"/>
    </row>
    <row r="73" spans="1:36" ht="12" customHeight="1">
      <c r="A73" s="61"/>
      <c r="B73" s="230" t="s">
        <v>115</v>
      </c>
      <c r="C73" s="231"/>
      <c r="D73" s="231"/>
      <c r="E73" s="231" t="s">
        <v>120</v>
      </c>
      <c r="F73" s="231"/>
      <c r="G73" s="262"/>
      <c r="H73" s="11" t="s">
        <v>115</v>
      </c>
      <c r="I73" s="7" t="s">
        <v>120</v>
      </c>
      <c r="J73" s="250" t="s">
        <v>115</v>
      </c>
      <c r="K73" s="250"/>
      <c r="L73" s="250"/>
      <c r="M73" s="250"/>
      <c r="N73" s="250"/>
      <c r="O73" s="251"/>
      <c r="P73" s="262" t="s">
        <v>120</v>
      </c>
      <c r="Q73" s="250"/>
      <c r="R73" s="250"/>
      <c r="S73" s="250"/>
      <c r="T73" s="250"/>
      <c r="U73" s="250"/>
      <c r="V73" s="249" t="s">
        <v>115</v>
      </c>
      <c r="W73" s="250"/>
      <c r="X73" s="251"/>
      <c r="Y73" s="262" t="s">
        <v>120</v>
      </c>
      <c r="Z73" s="250"/>
      <c r="AA73" s="263"/>
      <c r="AB73" s="284"/>
      <c r="AC73" s="285"/>
      <c r="AD73" s="286"/>
      <c r="AE73" s="272"/>
      <c r="AF73" s="277"/>
      <c r="AG73" s="255"/>
      <c r="AH73" s="256"/>
      <c r="AI73" s="256"/>
      <c r="AJ73" s="257"/>
    </row>
    <row r="74" spans="1:36" ht="10.5" customHeight="1">
      <c r="A74" s="62"/>
      <c r="B74" s="300">
        <f t="shared" ref="B74:AD74" si="0">B19</f>
        <v>0</v>
      </c>
      <c r="C74" s="185">
        <f t="shared" si="0"/>
        <v>0</v>
      </c>
      <c r="D74" s="185">
        <f t="shared" si="0"/>
        <v>0</v>
      </c>
      <c r="E74" s="185" t="str">
        <f t="shared" si="0"/>
        <v>каша "Дружба"</v>
      </c>
      <c r="F74" s="185" t="str">
        <f t="shared" si="0"/>
        <v>чай на молоке</v>
      </c>
      <c r="G74" s="279" t="str">
        <f t="shared" si="0"/>
        <v>батон</v>
      </c>
      <c r="H74" s="280">
        <f t="shared" si="0"/>
        <v>0</v>
      </c>
      <c r="I74" s="308" t="str">
        <f t="shared" si="0"/>
        <v>сок</v>
      </c>
      <c r="J74" s="280">
        <f t="shared" si="0"/>
        <v>0</v>
      </c>
      <c r="K74" s="185">
        <f t="shared" si="0"/>
        <v>0</v>
      </c>
      <c r="L74" s="185">
        <f t="shared" si="0"/>
        <v>0</v>
      </c>
      <c r="M74" s="185"/>
      <c r="N74" s="185"/>
      <c r="O74" s="185">
        <f t="shared" si="0"/>
        <v>0</v>
      </c>
      <c r="P74" s="185" t="str">
        <f t="shared" si="0"/>
        <v>Помидор соленый</v>
      </c>
      <c r="Q74" s="185" t="str">
        <f t="shared" si="0"/>
        <v>Борщ со сметаной</v>
      </c>
      <c r="R74" s="185" t="str">
        <f t="shared" si="0"/>
        <v>Поджарка из свинины</v>
      </c>
      <c r="S74" s="185" t="s">
        <v>165</v>
      </c>
      <c r="T74" s="185" t="s">
        <v>156</v>
      </c>
      <c r="U74" s="304" t="str">
        <f t="shared" si="0"/>
        <v>Хлеб</v>
      </c>
      <c r="V74" s="301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Салат из свеклы</v>
      </c>
      <c r="Z74" s="185" t="str">
        <f t="shared" si="0"/>
        <v>Котлета рыбная, хлеб</v>
      </c>
      <c r="AA74" s="305" t="str">
        <f t="shared" si="0"/>
        <v>Чай с сах, батон</v>
      </c>
      <c r="AB74" s="288" t="str">
        <f t="shared" si="0"/>
        <v>Борщ</v>
      </c>
      <c r="AC74" s="185" t="str">
        <f t="shared" si="0"/>
        <v>Хлеб</v>
      </c>
      <c r="AD74" s="288">
        <f t="shared" si="0"/>
        <v>0</v>
      </c>
      <c r="AE74" s="272"/>
      <c r="AF74" s="277"/>
      <c r="AG74" s="246" t="s">
        <v>46</v>
      </c>
      <c r="AH74" s="247"/>
      <c r="AI74" s="247"/>
      <c r="AJ74" s="248"/>
    </row>
    <row r="75" spans="1:36" ht="10.5" customHeight="1">
      <c r="A75" s="63" t="s">
        <v>49</v>
      </c>
      <c r="B75" s="300"/>
      <c r="C75" s="185"/>
      <c r="D75" s="185"/>
      <c r="E75" s="185"/>
      <c r="F75" s="185"/>
      <c r="G75" s="279"/>
      <c r="H75" s="280"/>
      <c r="I75" s="308"/>
      <c r="J75" s="280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04"/>
      <c r="V75" s="302"/>
      <c r="W75" s="185"/>
      <c r="X75" s="185"/>
      <c r="Y75" s="185"/>
      <c r="Z75" s="185"/>
      <c r="AA75" s="306"/>
      <c r="AB75" s="289"/>
      <c r="AC75" s="185"/>
      <c r="AD75" s="289"/>
      <c r="AE75" s="272"/>
      <c r="AF75" s="277"/>
      <c r="AG75" s="258" t="s">
        <v>115</v>
      </c>
      <c r="AH75" s="236" t="s">
        <v>120</v>
      </c>
      <c r="AI75" s="326" t="s">
        <v>123</v>
      </c>
      <c r="AJ75" s="327" t="s">
        <v>134</v>
      </c>
    </row>
    <row r="76" spans="1:36" ht="37.15" customHeight="1">
      <c r="A76" s="50"/>
      <c r="B76" s="300"/>
      <c r="C76" s="185"/>
      <c r="D76" s="185"/>
      <c r="E76" s="185"/>
      <c r="F76" s="185"/>
      <c r="G76" s="279"/>
      <c r="H76" s="280"/>
      <c r="I76" s="308"/>
      <c r="J76" s="280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04"/>
      <c r="V76" s="303"/>
      <c r="W76" s="185"/>
      <c r="X76" s="185"/>
      <c r="Y76" s="185"/>
      <c r="Z76" s="185"/>
      <c r="AA76" s="307"/>
      <c r="AB76" s="290"/>
      <c r="AC76" s="185"/>
      <c r="AD76" s="290"/>
      <c r="AE76" s="273"/>
      <c r="AF76" s="278"/>
      <c r="AG76" s="258"/>
      <c r="AH76" s="236"/>
      <c r="AI76" s="326"/>
      <c r="AJ76" s="328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8" t="s">
        <v>25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>
        <v>44.2</v>
      </c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186"/>
      <c r="AF78" s="189" t="s">
        <v>108</v>
      </c>
      <c r="AG78" s="177">
        <f>(B79+C79+D79+H79+J79+K79+L79+M79+N79+O79+V79+W79+X79)/1000</f>
        <v>0</v>
      </c>
      <c r="AH78" s="179">
        <f>(E79+F79+G79+I79+P79+Q79+R79+S79+T79+U79+Y79+Z79+AA79)/1000</f>
        <v>3.1382000000000003</v>
      </c>
      <c r="AI78" s="175">
        <f>(AB79+AC79+AD79)/1000</f>
        <v>0</v>
      </c>
      <c r="AJ78" s="179">
        <f>SUM(AG78:AI79)</f>
        <v>3.1382000000000003</v>
      </c>
    </row>
    <row r="79" spans="1:36" ht="9.4" customHeight="1">
      <c r="A79" s="299"/>
      <c r="B79" s="141"/>
      <c r="C79" s="139">
        <f>C78*F11</f>
        <v>0</v>
      </c>
      <c r="D79" s="139">
        <f>D78*F11</f>
        <v>0</v>
      </c>
      <c r="E79" s="139"/>
      <c r="F79" s="139">
        <f>F78*F12</f>
        <v>0</v>
      </c>
      <c r="G79" s="144">
        <f>G78*F12</f>
        <v>0</v>
      </c>
      <c r="H79" s="140">
        <f>H78*F11</f>
        <v>0</v>
      </c>
      <c r="I79" s="145">
        <f>I78*F12</f>
        <v>0</v>
      </c>
      <c r="J79" s="140">
        <f>J78*F11</f>
        <v>0</v>
      </c>
      <c r="K79" s="139">
        <f>K78*F11</f>
        <v>0</v>
      </c>
      <c r="L79" s="139">
        <f>L78*F11</f>
        <v>0</v>
      </c>
      <c r="M79" s="139"/>
      <c r="N79" s="139"/>
      <c r="O79" s="139">
        <f>O78*F11</f>
        <v>0</v>
      </c>
      <c r="P79" s="139">
        <f>P78*F12</f>
        <v>0</v>
      </c>
      <c r="Q79" s="139">
        <f>Q78*F12</f>
        <v>0</v>
      </c>
      <c r="R79" s="139">
        <f>R78*F12</f>
        <v>0</v>
      </c>
      <c r="S79" s="139">
        <f>S78*F12</f>
        <v>3138.2000000000003</v>
      </c>
      <c r="T79" s="140">
        <f>T78*F12</f>
        <v>0</v>
      </c>
      <c r="U79" s="143">
        <f>U78*F12</f>
        <v>0</v>
      </c>
      <c r="V79" s="141">
        <f>V78*F11</f>
        <v>0</v>
      </c>
      <c r="W79" s="139">
        <f>W78*F11</f>
        <v>0</v>
      </c>
      <c r="X79" s="139">
        <f>X78*F11</f>
        <v>0</v>
      </c>
      <c r="Y79" s="139">
        <f>Y78*F12</f>
        <v>0</v>
      </c>
      <c r="Z79" s="139">
        <f>Z78*F12</f>
        <v>0</v>
      </c>
      <c r="AA79" s="147">
        <f>AA78*F12</f>
        <v>0</v>
      </c>
      <c r="AB79" s="143">
        <f>AB78*F13</f>
        <v>0</v>
      </c>
      <c r="AC79" s="139">
        <f>AC78*F13</f>
        <v>0</v>
      </c>
      <c r="AD79" s="145">
        <f>AD78*F13</f>
        <v>0</v>
      </c>
      <c r="AE79" s="184"/>
      <c r="AF79" s="182"/>
      <c r="AG79" s="178"/>
      <c r="AH79" s="180"/>
      <c r="AI79" s="176"/>
      <c r="AJ79" s="180"/>
    </row>
    <row r="80" spans="1:36" ht="9.4" customHeight="1">
      <c r="A80" s="293" t="s">
        <v>26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83"/>
      <c r="AF80" s="181" t="s">
        <v>82</v>
      </c>
      <c r="AG80" s="177">
        <f>(B81+C81+D81+H81+J81+K81+L81+M81+N81+O81+V81+W81+X81)/1000</f>
        <v>0</v>
      </c>
      <c r="AH80" s="179">
        <f>(E81+F81+G81+I81+P81+Q81+R81+S81+T81+U81+Y81+Z81+AA81)/1000</f>
        <v>0</v>
      </c>
      <c r="AI80" s="175">
        <f>(AB81+AC81+AD81)/1000</f>
        <v>0</v>
      </c>
      <c r="AJ80" s="180">
        <f>SUM(AG80:AI81)</f>
        <v>0</v>
      </c>
    </row>
    <row r="81" spans="1:36" ht="9.4" customHeight="1">
      <c r="A81" s="294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84"/>
      <c r="AF81" s="182"/>
      <c r="AG81" s="178"/>
      <c r="AH81" s="180"/>
      <c r="AI81" s="176"/>
      <c r="AJ81" s="180"/>
    </row>
    <row r="82" spans="1:36" ht="9.4" customHeight="1">
      <c r="A82" s="293" t="s">
        <v>27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83"/>
      <c r="AF82" s="181" t="s">
        <v>83</v>
      </c>
      <c r="AG82" s="177">
        <f>(B83+C83+D83+H83+J83+K83+L83+M83+N83+O83+V83+W83+X83)/1000</f>
        <v>0</v>
      </c>
      <c r="AH82" s="179">
        <f>(E83+F83+G83+I83+P83+Q83+R83+S83+T83+U83+Y83+Z83+AA83)/1000</f>
        <v>0</v>
      </c>
      <c r="AI82" s="175">
        <f>(AB83+AC83+AD83)/1000</f>
        <v>0</v>
      </c>
      <c r="AJ82" s="180">
        <f>SUM(AG82:AI83)</f>
        <v>0</v>
      </c>
    </row>
    <row r="83" spans="1:36" ht="9.4" customHeight="1">
      <c r="A83" s="294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96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96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99">
        <f>AB82*F13</f>
        <v>0</v>
      </c>
      <c r="AC83" s="96">
        <f>AC82*F13</f>
        <v>0</v>
      </c>
      <c r="AD83" s="100">
        <f>AD82*F13</f>
        <v>0</v>
      </c>
      <c r="AE83" s="184"/>
      <c r="AF83" s="182"/>
      <c r="AG83" s="178"/>
      <c r="AH83" s="180"/>
      <c r="AI83" s="176"/>
      <c r="AJ83" s="180"/>
    </row>
    <row r="84" spans="1:36" ht="9.4" customHeight="1">
      <c r="A84" s="293" t="s">
        <v>28</v>
      </c>
      <c r="B84" s="108"/>
      <c r="C84" s="103"/>
      <c r="D84" s="103"/>
      <c r="E84" s="103">
        <v>3.75</v>
      </c>
      <c r="F84" s="103">
        <v>17.78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/>
      <c r="Q84" s="103">
        <v>1.8</v>
      </c>
      <c r="R84" s="102"/>
      <c r="S84" s="102"/>
      <c r="T84" s="102">
        <v>13.5</v>
      </c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83"/>
      <c r="AF84" s="181" t="s">
        <v>84</v>
      </c>
      <c r="AG84" s="177">
        <f>(B85+C85+D85+H85+J85+K85+L85+M85+N85+O85+V85+W85+X85)/1000</f>
        <v>0</v>
      </c>
      <c r="AH84" s="179">
        <f>(E85+F85+G85+I85+P85+Q85+R85+S85+T85+U85+Y85+Z85+AA85)/1000</f>
        <v>3.5728</v>
      </c>
      <c r="AI84" s="175">
        <f>(AB85+AC85+AD85)/1000</f>
        <v>0</v>
      </c>
      <c r="AJ84" s="180">
        <f>SUM(AG84:AI85)</f>
        <v>3.5728</v>
      </c>
    </row>
    <row r="85" spans="1:36" ht="9.4" customHeight="1">
      <c r="A85" s="294"/>
      <c r="B85" s="141"/>
      <c r="C85" s="139"/>
      <c r="D85" s="139">
        <f>D84*F11</f>
        <v>0</v>
      </c>
      <c r="E85" s="139">
        <v>266</v>
      </c>
      <c r="F85" s="139">
        <v>1262</v>
      </c>
      <c r="G85" s="144">
        <f>G84*F12</f>
        <v>0</v>
      </c>
      <c r="H85" s="140">
        <f>H84*F11</f>
        <v>0</v>
      </c>
      <c r="I85" s="145">
        <f>I84*F12</f>
        <v>0</v>
      </c>
      <c r="J85" s="140"/>
      <c r="K85" s="139"/>
      <c r="L85" s="139">
        <f>L84*F11</f>
        <v>0</v>
      </c>
      <c r="M85" s="139">
        <f>M84*F11</f>
        <v>0</v>
      </c>
      <c r="N85" s="139">
        <f>N84*F11</f>
        <v>0</v>
      </c>
      <c r="O85" s="139">
        <f>O84*F11</f>
        <v>0</v>
      </c>
      <c r="P85" s="139">
        <f>P84*F12</f>
        <v>0</v>
      </c>
      <c r="Q85" s="139">
        <f>Q84*F12</f>
        <v>127.8</v>
      </c>
      <c r="R85" s="139">
        <f>R84*F12</f>
        <v>0</v>
      </c>
      <c r="S85" s="139">
        <f>S84*F12</f>
        <v>0</v>
      </c>
      <c r="T85" s="140">
        <f>T84*F12</f>
        <v>958.5</v>
      </c>
      <c r="U85" s="143">
        <f>U84*F12</f>
        <v>0</v>
      </c>
      <c r="V85" s="141">
        <f>V84*F11</f>
        <v>0</v>
      </c>
      <c r="W85" s="139">
        <f>W84*F11</f>
        <v>0</v>
      </c>
      <c r="X85" s="139">
        <f>X84*F11</f>
        <v>0</v>
      </c>
      <c r="Y85" s="139">
        <f>Y84*F12</f>
        <v>0</v>
      </c>
      <c r="Z85" s="139"/>
      <c r="AA85" s="147">
        <f>AA84*F12</f>
        <v>958.5</v>
      </c>
      <c r="AB85" s="143">
        <f>AB84*F13</f>
        <v>0</v>
      </c>
      <c r="AC85" s="139">
        <f>AC84*F13</f>
        <v>0</v>
      </c>
      <c r="AD85" s="145">
        <f>AD84*F13</f>
        <v>0</v>
      </c>
      <c r="AE85" s="184"/>
      <c r="AF85" s="182"/>
      <c r="AG85" s="178"/>
      <c r="AH85" s="180"/>
      <c r="AI85" s="176"/>
      <c r="AJ85" s="180"/>
    </row>
    <row r="86" spans="1:36" ht="9.4" customHeight="1">
      <c r="A86" s="293" t="s">
        <v>29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15"/>
      <c r="W86" s="103"/>
      <c r="X86" s="103"/>
      <c r="Y86" s="103"/>
      <c r="Z86" s="102"/>
      <c r="AA86" s="109"/>
      <c r="AB86" s="103"/>
      <c r="AC86" s="103"/>
      <c r="AD86" s="106"/>
      <c r="AE86" s="183"/>
      <c r="AF86" s="181" t="s">
        <v>85</v>
      </c>
      <c r="AG86" s="177">
        <f>(B87+C87+D87+H87+J87+K87+L87+M87+N87+O87+V87+W87+X87)/1000</f>
        <v>0</v>
      </c>
      <c r="AH86" s="179">
        <f>(E87+F87+G87+I87+P87+Q87+R87+S87+T87+U87+Y87+Z87+AA87)/1000</f>
        <v>0</v>
      </c>
      <c r="AI86" s="175">
        <f>(AB87+AC87+AD87)/1000</f>
        <v>0</v>
      </c>
      <c r="AJ86" s="180">
        <f>SUM(AG86:AI87)</f>
        <v>0</v>
      </c>
    </row>
    <row r="87" spans="1:36" ht="9.4" customHeight="1">
      <c r="A87" s="294"/>
      <c r="B87" s="141">
        <f>B86*F11</f>
        <v>0</v>
      </c>
      <c r="C87" s="139">
        <f>C86*F11</f>
        <v>0</v>
      </c>
      <c r="D87" s="139">
        <f>D86*F11</f>
        <v>0</v>
      </c>
      <c r="E87" s="139">
        <f>E86*F12</f>
        <v>0</v>
      </c>
      <c r="F87" s="139">
        <f>F86*F12</f>
        <v>0</v>
      </c>
      <c r="G87" s="144">
        <f>G86*F12</f>
        <v>0</v>
      </c>
      <c r="H87" s="140">
        <f>H86*F11</f>
        <v>0</v>
      </c>
      <c r="I87" s="145">
        <f>I86*F12</f>
        <v>0</v>
      </c>
      <c r="J87" s="140">
        <f>J86*F11</f>
        <v>0</v>
      </c>
      <c r="K87" s="139">
        <f>K86*F11</f>
        <v>0</v>
      </c>
      <c r="L87" s="139">
        <f>L86*F11</f>
        <v>0</v>
      </c>
      <c r="M87" s="139">
        <f>M86*F11</f>
        <v>0</v>
      </c>
      <c r="N87" s="139">
        <f>N86*F11</f>
        <v>0</v>
      </c>
      <c r="O87" s="139">
        <f>O86*F11</f>
        <v>0</v>
      </c>
      <c r="P87" s="139">
        <f>P86*F12</f>
        <v>0</v>
      </c>
      <c r="Q87" s="139">
        <f>Q86*F12</f>
        <v>0</v>
      </c>
      <c r="R87" s="139">
        <f>R86*F12</f>
        <v>0</v>
      </c>
      <c r="S87" s="139">
        <f>S86*F12</f>
        <v>0</v>
      </c>
      <c r="T87" s="140">
        <f>T86*F12</f>
        <v>0</v>
      </c>
      <c r="U87" s="143">
        <f>U86*F12</f>
        <v>0</v>
      </c>
      <c r="V87" s="141">
        <f>V86*F11</f>
        <v>0</v>
      </c>
      <c r="W87" s="139">
        <f>W86*F11</f>
        <v>0</v>
      </c>
      <c r="X87" s="139">
        <f>X86*F11</f>
        <v>0</v>
      </c>
      <c r="Y87" s="139">
        <f>Y86*F12</f>
        <v>0</v>
      </c>
      <c r="Z87" s="139">
        <f>Z86*F12</f>
        <v>0</v>
      </c>
      <c r="AA87" s="147">
        <f>AA86*F12</f>
        <v>0</v>
      </c>
      <c r="AB87" s="143">
        <f>AB86*F13</f>
        <v>0</v>
      </c>
      <c r="AC87" s="139">
        <f>AC86*F13</f>
        <v>0</v>
      </c>
      <c r="AD87" s="145">
        <f>AD86*F13</f>
        <v>0</v>
      </c>
      <c r="AE87" s="184"/>
      <c r="AF87" s="182"/>
      <c r="AG87" s="178"/>
      <c r="AH87" s="180"/>
      <c r="AI87" s="176"/>
      <c r="AJ87" s="180"/>
    </row>
    <row r="88" spans="1:36" ht="9.4" customHeight="1">
      <c r="A88" s="293" t="s">
        <v>30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83"/>
      <c r="AF88" s="181" t="s">
        <v>86</v>
      </c>
      <c r="AG88" s="177">
        <f>(B89+C89+D89+H89+J89+K89+L89+M89+N89+O89+V89+W89+X89)/1000</f>
        <v>0</v>
      </c>
      <c r="AH88" s="179">
        <f>(E89+F89+G89+I89+P89+Q89+R89+S89+T89+U89+Y89+Z89+AA89)/1000</f>
        <v>0</v>
      </c>
      <c r="AI88" s="175">
        <f>(AB89+AC89+AD89)/1000</f>
        <v>0</v>
      </c>
      <c r="AJ88" s="180">
        <f>SUM(AG88:AI89)</f>
        <v>0</v>
      </c>
    </row>
    <row r="89" spans="1:36" ht="9.4" customHeight="1">
      <c r="A89" s="294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84"/>
      <c r="AF89" s="182"/>
      <c r="AG89" s="178"/>
      <c r="AH89" s="180"/>
      <c r="AI89" s="176"/>
      <c r="AJ89" s="180"/>
    </row>
    <row r="90" spans="1:36" ht="9.4" customHeight="1">
      <c r="A90" s="293" t="s">
        <v>31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183"/>
      <c r="AF90" s="181" t="s">
        <v>87</v>
      </c>
      <c r="AG90" s="177">
        <f>(B91+C91+D91+H91+J91+K91+L91+M91+N91+O91+V91+W91+X91)/1000</f>
        <v>0</v>
      </c>
      <c r="AH90" s="179">
        <f>(E91+F91+G91+I91+P91+Q91+R91+S91+T91+U91+Y91+Z91+AA91)/1000</f>
        <v>0</v>
      </c>
      <c r="AI90" s="175">
        <f>(AB91+AC91+AD91)/1000</f>
        <v>0</v>
      </c>
      <c r="AJ90" s="180">
        <f>SUM(AG90:AI91)</f>
        <v>0</v>
      </c>
    </row>
    <row r="91" spans="1:36" ht="9.4" customHeight="1">
      <c r="A91" s="294"/>
      <c r="B91" s="141">
        <f>B90*F11</f>
        <v>0</v>
      </c>
      <c r="C91" s="139">
        <f>C90*F11</f>
        <v>0</v>
      </c>
      <c r="D91" s="139"/>
      <c r="E91" s="139">
        <f>E90*F12</f>
        <v>0</v>
      </c>
      <c r="F91" s="139">
        <f>F90*F12</f>
        <v>0</v>
      </c>
      <c r="G91" s="144"/>
      <c r="H91" s="140">
        <f>H90*F11</f>
        <v>0</v>
      </c>
      <c r="I91" s="145">
        <f>I90*F12</f>
        <v>0</v>
      </c>
      <c r="J91" s="140">
        <f>J90*F11</f>
        <v>0</v>
      </c>
      <c r="K91" s="139">
        <f>K90*F11</f>
        <v>0</v>
      </c>
      <c r="L91" s="139">
        <f>L90*F11</f>
        <v>0</v>
      </c>
      <c r="M91" s="139">
        <f>M90*F11</f>
        <v>0</v>
      </c>
      <c r="N91" s="139">
        <f>N90*F11</f>
        <v>0</v>
      </c>
      <c r="O91" s="139">
        <f>O90*F11</f>
        <v>0</v>
      </c>
      <c r="P91" s="139">
        <f>P90*F12</f>
        <v>0</v>
      </c>
      <c r="Q91" s="139">
        <f>Q90*F12</f>
        <v>0</v>
      </c>
      <c r="R91" s="139">
        <f>R90*F12</f>
        <v>0</v>
      </c>
      <c r="S91" s="139">
        <f>S90*F12</f>
        <v>0</v>
      </c>
      <c r="T91" s="140">
        <f>T90*F12</f>
        <v>0</v>
      </c>
      <c r="U91" s="143">
        <f>U90*F12</f>
        <v>0</v>
      </c>
      <c r="V91" s="141">
        <f>V90*F11</f>
        <v>0</v>
      </c>
      <c r="W91" s="139">
        <f>W90*F11</f>
        <v>0</v>
      </c>
      <c r="X91" s="139">
        <f>X90*F11</f>
        <v>0</v>
      </c>
      <c r="Y91" s="139">
        <f>Y90*F12</f>
        <v>0</v>
      </c>
      <c r="Z91" s="139">
        <f>Z90*F12</f>
        <v>0</v>
      </c>
      <c r="AA91" s="147">
        <f>AA90*F12</f>
        <v>0</v>
      </c>
      <c r="AB91" s="143">
        <f>AB90*F13</f>
        <v>0</v>
      </c>
      <c r="AC91" s="139">
        <f>AC90*F13</f>
        <v>0</v>
      </c>
      <c r="AD91" s="145">
        <f>AD90*F13</f>
        <v>0</v>
      </c>
      <c r="AE91" s="184"/>
      <c r="AF91" s="182"/>
      <c r="AG91" s="178"/>
      <c r="AH91" s="180"/>
      <c r="AI91" s="176"/>
      <c r="AJ91" s="180"/>
    </row>
    <row r="92" spans="1:36" ht="9.4" customHeight="1">
      <c r="A92" s="295" t="s">
        <v>103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83"/>
      <c r="AF92" s="181" t="s">
        <v>135</v>
      </c>
      <c r="AG92" s="177">
        <f>(B93+C93+D93+H93+J93+K93+L93+M93+N93+O93+V93+W93+X93)/1000</f>
        <v>0</v>
      </c>
      <c r="AH92" s="179">
        <f>(E93+F93+G93+I93+P93+Q93+R93+S93+T93+U93+Y93+Z93+AA93)/1000</f>
        <v>0</v>
      </c>
      <c r="AI92" s="175">
        <f>(AB93+AC93+AD93)/1000</f>
        <v>0</v>
      </c>
      <c r="AJ92" s="180">
        <f>SUM(AG92:AI93)</f>
        <v>0</v>
      </c>
    </row>
    <row r="93" spans="1:36" ht="9.4" customHeight="1">
      <c r="A93" s="296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84"/>
      <c r="AF93" s="182"/>
      <c r="AG93" s="178"/>
      <c r="AH93" s="180"/>
      <c r="AI93" s="176"/>
      <c r="AJ93" s="180"/>
    </row>
    <row r="94" spans="1:36" ht="9.4" customHeight="1">
      <c r="A94" s="293" t="s">
        <v>32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83"/>
      <c r="AF94" s="181" t="s">
        <v>88</v>
      </c>
      <c r="AG94" s="177">
        <f>(B95+C95+D95+H95+J95+K95+L95+M95+N95+O95+V95+W95+X95)/1000</f>
        <v>0</v>
      </c>
      <c r="AH94" s="179">
        <f>(E95+F95+G95+I95+P95+Q95+R95+S95+T95+U95+Y95+Z95+AA95)/1000</f>
        <v>1.5974999999999999</v>
      </c>
      <c r="AI94" s="175">
        <f>(AB95+AC95+AD95)/1000</f>
        <v>0</v>
      </c>
      <c r="AJ94" s="180">
        <f>SUM(AG94:AI95)</f>
        <v>1.5974999999999999</v>
      </c>
    </row>
    <row r="95" spans="1:36" ht="9.4" customHeight="1">
      <c r="A95" s="294"/>
      <c r="B95" s="141">
        <f>B94*F11</f>
        <v>0</v>
      </c>
      <c r="C95" s="139">
        <f>C94*F11</f>
        <v>0</v>
      </c>
      <c r="D95" s="139">
        <f>D94*F11</f>
        <v>0</v>
      </c>
      <c r="E95" s="139">
        <f>E94*F12</f>
        <v>0</v>
      </c>
      <c r="F95" s="139">
        <f>F94*F12</f>
        <v>0</v>
      </c>
      <c r="G95" s="144">
        <f>G94*F12</f>
        <v>0</v>
      </c>
      <c r="H95" s="140">
        <f>H94*F11</f>
        <v>0</v>
      </c>
      <c r="I95" s="145">
        <f>I94*F12</f>
        <v>0</v>
      </c>
      <c r="J95" s="140">
        <f>J94*F11</f>
        <v>0</v>
      </c>
      <c r="K95" s="139">
        <f>K94*F11</f>
        <v>0</v>
      </c>
      <c r="L95" s="139">
        <f>L94*F11</f>
        <v>0</v>
      </c>
      <c r="M95" s="139">
        <f>M94*F11</f>
        <v>0</v>
      </c>
      <c r="N95" s="139"/>
      <c r="O95" s="139">
        <f>O94*F11</f>
        <v>0</v>
      </c>
      <c r="P95" s="139">
        <f>P94*F12</f>
        <v>0</v>
      </c>
      <c r="Q95" s="139">
        <f>Q94*F12</f>
        <v>0</v>
      </c>
      <c r="R95" s="139">
        <f>R94*F12</f>
        <v>0</v>
      </c>
      <c r="S95" s="139">
        <f>S94*F12</f>
        <v>0</v>
      </c>
      <c r="T95" s="140">
        <f>T94*F12</f>
        <v>1597.5</v>
      </c>
      <c r="U95" s="143">
        <f>U94*F12</f>
        <v>0</v>
      </c>
      <c r="V95" s="141">
        <f>V94*F11</f>
        <v>0</v>
      </c>
      <c r="W95" s="139">
        <f>W94*F11</f>
        <v>0</v>
      </c>
      <c r="X95" s="139">
        <f>X94*F11</f>
        <v>0</v>
      </c>
      <c r="Y95" s="139">
        <f>Y94*F12</f>
        <v>0</v>
      </c>
      <c r="Z95" s="139">
        <f>Z94*F12</f>
        <v>0</v>
      </c>
      <c r="AA95" s="147">
        <f>AA94*F12</f>
        <v>0</v>
      </c>
      <c r="AB95" s="143">
        <f>AB94*F13</f>
        <v>0</v>
      </c>
      <c r="AC95" s="139">
        <f>AC94*F13</f>
        <v>0</v>
      </c>
      <c r="AD95" s="145">
        <f>AD94*F13</f>
        <v>0</v>
      </c>
      <c r="AE95" s="184"/>
      <c r="AF95" s="182"/>
      <c r="AG95" s="178"/>
      <c r="AH95" s="180"/>
      <c r="AI95" s="176"/>
      <c r="AJ95" s="180"/>
    </row>
    <row r="96" spans="1:36" ht="9.4" customHeight="1">
      <c r="A96" s="293" t="s">
        <v>33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83"/>
      <c r="AF96" s="181" t="s">
        <v>89</v>
      </c>
      <c r="AG96" s="177">
        <f>(B97+C97+D97+H97+J97+K97+L97+M97+N97+O97+V97+W97+X97)/1000</f>
        <v>0</v>
      </c>
      <c r="AH96" s="179">
        <f>(E97+F97+G97+I97+P97+Q97+R97+S97+T97+U97+Y97+Z97+AA97)/1000</f>
        <v>0</v>
      </c>
      <c r="AI96" s="175">
        <f>(AB97+AC97+AD97)/1000</f>
        <v>0</v>
      </c>
      <c r="AJ96" s="180">
        <f>SUM(AG96:AI97)</f>
        <v>0</v>
      </c>
    </row>
    <row r="97" spans="1:36" ht="9.4" customHeight="1">
      <c r="A97" s="294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84"/>
      <c r="AF97" s="182"/>
      <c r="AG97" s="178"/>
      <c r="AH97" s="180"/>
      <c r="AI97" s="176"/>
      <c r="AJ97" s="180"/>
    </row>
    <row r="98" spans="1:36" ht="9.4" customHeight="1">
      <c r="A98" s="293" t="s">
        <v>56</v>
      </c>
      <c r="B98" s="108"/>
      <c r="C98" s="103"/>
      <c r="D98" s="103"/>
      <c r="E98" s="103"/>
      <c r="F98" s="103"/>
      <c r="G98" s="104"/>
      <c r="H98" s="164"/>
      <c r="I98" s="165">
        <v>183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83"/>
      <c r="AF98" s="181" t="s">
        <v>112</v>
      </c>
      <c r="AG98" s="177">
        <f>(B99+C99+D99+H99+J99+K99+L99+M99+N99+O99+V99+W99+X99)/1000</f>
        <v>0</v>
      </c>
      <c r="AH98" s="179">
        <f>(E99+F99+G99+I99+P99+Q99+R99+S99+T99+U99+Y99+Z99+AA99)/1000</f>
        <v>13</v>
      </c>
      <c r="AI98" s="175">
        <f>(AB99+AC99+AD99)/1000</f>
        <v>0</v>
      </c>
      <c r="AJ98" s="180">
        <f>SUM(AG98:AI99)</f>
        <v>13</v>
      </c>
    </row>
    <row r="99" spans="1:36" ht="9.4" customHeight="1">
      <c r="A99" s="294"/>
      <c r="B99" s="141">
        <f>B98*F11</f>
        <v>0</v>
      </c>
      <c r="C99" s="139">
        <f>C98*F11</f>
        <v>0</v>
      </c>
      <c r="D99" s="139">
        <f>D98*F11</f>
        <v>0</v>
      </c>
      <c r="E99" s="139">
        <f>E98*F12</f>
        <v>0</v>
      </c>
      <c r="F99" s="139">
        <f>F98*F12</f>
        <v>0</v>
      </c>
      <c r="G99" s="144">
        <f>G98*F12</f>
        <v>0</v>
      </c>
      <c r="H99" s="140">
        <f>H98*F11</f>
        <v>0</v>
      </c>
      <c r="I99" s="145">
        <v>13000</v>
      </c>
      <c r="J99" s="140">
        <f>J98*F11</f>
        <v>0</v>
      </c>
      <c r="K99" s="139">
        <f>K98*F11</f>
        <v>0</v>
      </c>
      <c r="L99" s="139">
        <f>L98*F11</f>
        <v>0</v>
      </c>
      <c r="M99" s="139">
        <f>M98*F11</f>
        <v>0</v>
      </c>
      <c r="N99" s="139">
        <f>N98*F11</f>
        <v>0</v>
      </c>
      <c r="O99" s="139">
        <f>O98*F11</f>
        <v>0</v>
      </c>
      <c r="P99" s="139">
        <f>P98*F12</f>
        <v>0</v>
      </c>
      <c r="Q99" s="139">
        <f>Q98*F12</f>
        <v>0</v>
      </c>
      <c r="R99" s="139">
        <f>R98*F12</f>
        <v>0</v>
      </c>
      <c r="S99" s="139">
        <f>S98*F12</f>
        <v>0</v>
      </c>
      <c r="T99" s="140">
        <f>T98*F12</f>
        <v>0</v>
      </c>
      <c r="U99" s="143">
        <f>U98*F12</f>
        <v>0</v>
      </c>
      <c r="V99" s="141">
        <f>V98*F11</f>
        <v>0</v>
      </c>
      <c r="W99" s="139">
        <f>W98*F11</f>
        <v>0</v>
      </c>
      <c r="X99" s="139">
        <f>X98*F11</f>
        <v>0</v>
      </c>
      <c r="Y99" s="139">
        <f>Y98*F12</f>
        <v>0</v>
      </c>
      <c r="Z99" s="139">
        <f>Z98*F12</f>
        <v>0</v>
      </c>
      <c r="AA99" s="147">
        <f>AA98*F12</f>
        <v>0</v>
      </c>
      <c r="AB99" s="143">
        <f>AB98*F13</f>
        <v>0</v>
      </c>
      <c r="AC99" s="139">
        <f>AC98*F13</f>
        <v>0</v>
      </c>
      <c r="AD99" s="145">
        <f>AD98*F13</f>
        <v>0</v>
      </c>
      <c r="AE99" s="184"/>
      <c r="AF99" s="182"/>
      <c r="AG99" s="178"/>
      <c r="AH99" s="180"/>
      <c r="AI99" s="176"/>
      <c r="AJ99" s="180"/>
    </row>
    <row r="100" spans="1:36" ht="9.4" customHeight="1">
      <c r="A100" s="293" t="s">
        <v>34</v>
      </c>
      <c r="B100" s="108"/>
      <c r="C100" s="103"/>
      <c r="D100" s="103"/>
      <c r="E100" s="103"/>
      <c r="F100" s="103"/>
      <c r="G100" s="104"/>
      <c r="H100" s="105"/>
      <c r="I100" s="107"/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83"/>
      <c r="AF100" s="181" t="s">
        <v>90</v>
      </c>
      <c r="AG100" s="177">
        <f>(B101+C101+D101+H101+J101+K101+L101+M101+N101+O101+V101+W101+X101)/1000</f>
        <v>0</v>
      </c>
      <c r="AH100" s="179">
        <f>(E101+F101+G101+I101+P101+Q101+R101+S101+T101+U101+Y101+Z101+AA101)/1000</f>
        <v>0</v>
      </c>
      <c r="AI100" s="175">
        <f>(AB101+AC101+AD101)/1000</f>
        <v>0</v>
      </c>
      <c r="AJ100" s="180">
        <f>SUM(AG100:AI101)</f>
        <v>0</v>
      </c>
    </row>
    <row r="101" spans="1:36" ht="9.4" customHeight="1">
      <c r="A101" s="294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/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84"/>
      <c r="AF101" s="182"/>
      <c r="AG101" s="178"/>
      <c r="AH101" s="180"/>
      <c r="AI101" s="176"/>
      <c r="AJ101" s="180"/>
    </row>
    <row r="102" spans="1:36" ht="9.4" customHeight="1">
      <c r="A102" s="295" t="s">
        <v>102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83"/>
      <c r="AF102" s="187">
        <v>615048</v>
      </c>
      <c r="AG102" s="177">
        <f>(B103+C103+D103+H103+J103+K103+L103+M103+N103+O103+V103+W103+X103)/1000</f>
        <v>0</v>
      </c>
      <c r="AH102" s="179">
        <f>(E103+F103+G103+I103+P103+Q103+R103+S103+T103+U103+Y103+Z103+AA103)/1000</f>
        <v>0</v>
      </c>
      <c r="AI102" s="175">
        <f>(AB103+AC103+AD103)/1000</f>
        <v>0</v>
      </c>
      <c r="AJ102" s="180">
        <f>SUM(AG102:AI103)</f>
        <v>0</v>
      </c>
    </row>
    <row r="103" spans="1:36" ht="9.4" customHeight="1">
      <c r="A103" s="296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84"/>
      <c r="AF103" s="188"/>
      <c r="AG103" s="178"/>
      <c r="AH103" s="180"/>
      <c r="AI103" s="176"/>
      <c r="AJ103" s="180"/>
    </row>
    <row r="104" spans="1:36" ht="9.4" customHeight="1">
      <c r="A104" s="293" t="s">
        <v>35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63"/>
      <c r="L104" s="103"/>
      <c r="M104" s="103"/>
      <c r="N104" s="138"/>
      <c r="O104" s="103"/>
      <c r="P104" s="103"/>
      <c r="Q104" s="138">
        <v>24</v>
      </c>
      <c r="R104" s="102"/>
      <c r="S104" s="102"/>
      <c r="T104" s="166"/>
      <c r="U104" s="107"/>
      <c r="V104" s="108"/>
      <c r="W104" s="103"/>
      <c r="X104" s="103"/>
      <c r="Y104" s="103"/>
      <c r="Z104" s="102"/>
      <c r="AA104" s="109"/>
      <c r="AB104" s="103">
        <v>24</v>
      </c>
      <c r="AC104" s="103"/>
      <c r="AD104" s="106"/>
      <c r="AE104" s="183"/>
      <c r="AF104" s="181" t="s">
        <v>91</v>
      </c>
      <c r="AG104" s="177">
        <f>(B105+C105+D105+H105+J105+K105+L105+M105+N105+O105+V105+W105+X105)/1000</f>
        <v>0</v>
      </c>
      <c r="AH104" s="179">
        <f>(E105+F105+G105+I105+P105+Q105+R105+S105+T105+U105+Y105+Z105+AA105)/1000</f>
        <v>1.704</v>
      </c>
      <c r="AI104" s="175">
        <f>(AB105+AC105+AD105)/1000</f>
        <v>0.55200000000000005</v>
      </c>
      <c r="AJ104" s="180">
        <f>SUM(AG104:AI105)</f>
        <v>2.2560000000000002</v>
      </c>
    </row>
    <row r="105" spans="1:36" ht="9.4" customHeight="1">
      <c r="A105" s="294"/>
      <c r="B105" s="141">
        <f>B104*F11</f>
        <v>0</v>
      </c>
      <c r="C105" s="139">
        <f>C104*F11</f>
        <v>0</v>
      </c>
      <c r="D105" s="139">
        <f>D104*F11</f>
        <v>0</v>
      </c>
      <c r="E105" s="139">
        <f>E104*F12</f>
        <v>0</v>
      </c>
      <c r="F105" s="139">
        <f>F104*F12</f>
        <v>0</v>
      </c>
      <c r="G105" s="144">
        <f>G104*F12</f>
        <v>0</v>
      </c>
      <c r="H105" s="140">
        <f>H104*F11</f>
        <v>0</v>
      </c>
      <c r="I105" s="145">
        <f>I104*F12</f>
        <v>0</v>
      </c>
      <c r="J105" s="140">
        <f>J104*F11</f>
        <v>0</v>
      </c>
      <c r="K105" s="139"/>
      <c r="L105" s="139">
        <f>L104*F11</f>
        <v>0</v>
      </c>
      <c r="M105" s="139">
        <f>M104*F11</f>
        <v>0</v>
      </c>
      <c r="N105" s="139">
        <f>N104*F11</f>
        <v>0</v>
      </c>
      <c r="O105" s="139">
        <f>O104*F11</f>
        <v>0</v>
      </c>
      <c r="P105" s="139">
        <f>P104*F12</f>
        <v>0</v>
      </c>
      <c r="Q105" s="139">
        <f>Q104*F12</f>
        <v>1704</v>
      </c>
      <c r="R105" s="139">
        <f>R104*F12</f>
        <v>0</v>
      </c>
      <c r="S105" s="139">
        <f>S104*F12</f>
        <v>0</v>
      </c>
      <c r="T105" s="140">
        <f>T104*F12</f>
        <v>0</v>
      </c>
      <c r="U105" s="143">
        <f>U104*F12</f>
        <v>0</v>
      </c>
      <c r="V105" s="141">
        <f>V104*F11</f>
        <v>0</v>
      </c>
      <c r="W105" s="139">
        <f>W104*F11</f>
        <v>0</v>
      </c>
      <c r="X105" s="139">
        <f>X104*F11</f>
        <v>0</v>
      </c>
      <c r="Y105" s="139">
        <f>Y104*F12</f>
        <v>0</v>
      </c>
      <c r="Z105" s="139">
        <f>Z104*F12</f>
        <v>0</v>
      </c>
      <c r="AA105" s="147">
        <f>AA104*F12</f>
        <v>0</v>
      </c>
      <c r="AB105" s="143">
        <f>AB104*F13</f>
        <v>552</v>
      </c>
      <c r="AC105" s="139">
        <f>AC104*F13</f>
        <v>0</v>
      </c>
      <c r="AD105" s="145">
        <f>AD104*F13</f>
        <v>0</v>
      </c>
      <c r="AE105" s="184"/>
      <c r="AF105" s="182"/>
      <c r="AG105" s="178"/>
      <c r="AH105" s="180"/>
      <c r="AI105" s="176"/>
      <c r="AJ105" s="180"/>
    </row>
    <row r="106" spans="1:36" ht="9.4" customHeight="1">
      <c r="A106" s="293" t="s">
        <v>36</v>
      </c>
      <c r="B106" s="108"/>
      <c r="C106" s="103"/>
      <c r="D106" s="103"/>
      <c r="E106" s="103"/>
      <c r="F106" s="103"/>
      <c r="G106" s="104"/>
      <c r="H106" s="105"/>
      <c r="I106" s="107" t="s">
        <v>146</v>
      </c>
      <c r="J106" s="108"/>
      <c r="K106" s="105"/>
      <c r="L106" s="103"/>
      <c r="M106" s="103"/>
      <c r="N106" s="103"/>
      <c r="O106" s="103"/>
      <c r="P106" s="103"/>
      <c r="Q106" s="103">
        <v>18</v>
      </c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>
        <v>18</v>
      </c>
      <c r="AC106" s="103"/>
      <c r="AD106" s="106"/>
      <c r="AE106" s="183"/>
      <c r="AF106" s="181" t="s">
        <v>92</v>
      </c>
      <c r="AG106" s="177">
        <f>(B107+C107+D107+H107+J107+K107+L107+M107+N107+O107+V107+W107+X107)/1000</f>
        <v>0</v>
      </c>
      <c r="AH106" s="179">
        <f>(E107+F107+G107+I107+P107+Q107+R107+S107+T107+U107+Y107+Z107+AA107)/1000</f>
        <v>1.278</v>
      </c>
      <c r="AI106" s="175">
        <f>(AB107+AC107+AD107)/1000</f>
        <v>0.41399999999999998</v>
      </c>
      <c r="AJ106" s="180">
        <f>SUM(AG106:AI107)</f>
        <v>1.6919999999999999</v>
      </c>
    </row>
    <row r="107" spans="1:36" ht="9.4" customHeight="1">
      <c r="A107" s="294"/>
      <c r="B107" s="95">
        <f>B106*F11</f>
        <v>0</v>
      </c>
      <c r="C107" s="96">
        <f>C106*F11</f>
        <v>0</v>
      </c>
      <c r="D107" s="96">
        <f>D106*F11</f>
        <v>0</v>
      </c>
      <c r="E107" s="96">
        <f>E106*F12</f>
        <v>0</v>
      </c>
      <c r="F107" s="96">
        <f>F106*F12</f>
        <v>0</v>
      </c>
      <c r="G107" s="97">
        <f>G106*F12</f>
        <v>0</v>
      </c>
      <c r="H107" s="98">
        <f>H106*F11</f>
        <v>0</v>
      </c>
      <c r="I107" s="100"/>
      <c r="J107" s="98">
        <f>J106*F11</f>
        <v>0</v>
      </c>
      <c r="K107" s="96">
        <f>K106*F11</f>
        <v>0</v>
      </c>
      <c r="L107" s="96">
        <f>L106*F11</f>
        <v>0</v>
      </c>
      <c r="M107" s="96">
        <f>M106*F11</f>
        <v>0</v>
      </c>
      <c r="N107" s="96">
        <f>N106*F11</f>
        <v>0</v>
      </c>
      <c r="O107" s="96">
        <f>O106*F11</f>
        <v>0</v>
      </c>
      <c r="P107" s="96">
        <f>P106*F12</f>
        <v>0</v>
      </c>
      <c r="Q107" s="96">
        <f>Q106*F12</f>
        <v>1278</v>
      </c>
      <c r="R107" s="96">
        <f>R106*F12</f>
        <v>0</v>
      </c>
      <c r="S107" s="96">
        <f>S106*F12</f>
        <v>0</v>
      </c>
      <c r="T107" s="98">
        <f>T106*F12</f>
        <v>0</v>
      </c>
      <c r="U107" s="99">
        <f>U106*F12</f>
        <v>0</v>
      </c>
      <c r="V107" s="95">
        <f>V106*F11</f>
        <v>0</v>
      </c>
      <c r="W107" s="96">
        <f>W106*F11</f>
        <v>0</v>
      </c>
      <c r="X107" s="96">
        <f>X106*F11</f>
        <v>0</v>
      </c>
      <c r="Y107" s="96">
        <f>Y106*F12</f>
        <v>0</v>
      </c>
      <c r="Z107" s="96">
        <f>Z106*F12</f>
        <v>0</v>
      </c>
      <c r="AA107" s="113">
        <f>AA106*F12</f>
        <v>0</v>
      </c>
      <c r="AB107" s="99">
        <f>AB106*F13</f>
        <v>414</v>
      </c>
      <c r="AC107" s="96">
        <f>AC106*F13</f>
        <v>0</v>
      </c>
      <c r="AD107" s="100">
        <f>AD106*F13</f>
        <v>0</v>
      </c>
      <c r="AE107" s="184"/>
      <c r="AF107" s="182"/>
      <c r="AG107" s="178"/>
      <c r="AH107" s="180"/>
      <c r="AI107" s="176"/>
      <c r="AJ107" s="180"/>
    </row>
    <row r="108" spans="1:36" ht="9.4" customHeight="1">
      <c r="A108" s="293" t="s">
        <v>37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32</v>
      </c>
      <c r="S108" s="102"/>
      <c r="T108" s="102"/>
      <c r="U108" s="107"/>
      <c r="V108" s="108"/>
      <c r="W108" s="103"/>
      <c r="X108" s="103"/>
      <c r="Y108" s="103"/>
      <c r="Z108" s="102">
        <v>5.6</v>
      </c>
      <c r="AA108" s="109"/>
      <c r="AB108" s="103">
        <v>9</v>
      </c>
      <c r="AC108" s="103"/>
      <c r="AD108" s="106"/>
      <c r="AE108" s="183"/>
      <c r="AF108" s="181" t="s">
        <v>110</v>
      </c>
      <c r="AG108" s="177">
        <f>(B109+C109+D109+H109+J109+K109+L109+M109+N109+O109+V109+W109+X109)/1000</f>
        <v>0</v>
      </c>
      <c r="AH108" s="179">
        <f>(E109+F109+G109+I109+P109+Q109+R109+S109+T109+U109+Y109+Z109+AA109)/1000</f>
        <v>3.2830400000000002</v>
      </c>
      <c r="AI108" s="175">
        <f>(AB109+AC109+AD109)/1000</f>
        <v>0.20699999999999999</v>
      </c>
      <c r="AJ108" s="180">
        <f>SUM(AG108:AI109)</f>
        <v>3.49004</v>
      </c>
    </row>
    <row r="109" spans="1:36" ht="9.4" customHeight="1">
      <c r="A109" s="294"/>
      <c r="B109" s="141">
        <f>B108*F11</f>
        <v>0</v>
      </c>
      <c r="C109" s="139">
        <f>C108*F11</f>
        <v>0</v>
      </c>
      <c r="D109" s="139">
        <f>D108*F11</f>
        <v>0</v>
      </c>
      <c r="E109" s="139">
        <f>E108*F12</f>
        <v>0</v>
      </c>
      <c r="F109" s="139">
        <f>F108*F12</f>
        <v>0</v>
      </c>
      <c r="G109" s="144">
        <f>G108*F12</f>
        <v>0</v>
      </c>
      <c r="H109" s="140">
        <f>H108*F11</f>
        <v>0</v>
      </c>
      <c r="I109" s="145">
        <f>I108*F12</f>
        <v>0</v>
      </c>
      <c r="J109" s="146"/>
      <c r="K109" s="139">
        <f>K108*F11</f>
        <v>0</v>
      </c>
      <c r="L109" s="139"/>
      <c r="M109" s="139">
        <f>M108*F11</f>
        <v>0</v>
      </c>
      <c r="N109" s="139">
        <f>N108*F11</f>
        <v>0</v>
      </c>
      <c r="O109" s="139"/>
      <c r="P109" s="139">
        <f>P108*F12</f>
        <v>0</v>
      </c>
      <c r="Q109" s="139">
        <f>Q108*F12</f>
        <v>613.44000000000005</v>
      </c>
      <c r="R109" s="139">
        <f>R108*F12</f>
        <v>2272</v>
      </c>
      <c r="S109" s="139">
        <f>S108*F12</f>
        <v>0</v>
      </c>
      <c r="T109" s="140">
        <f>T108*F12</f>
        <v>0</v>
      </c>
      <c r="U109" s="143">
        <f>U108*F12</f>
        <v>0</v>
      </c>
      <c r="V109" s="141">
        <f>V108*F11</f>
        <v>0</v>
      </c>
      <c r="W109" s="139">
        <f>W108*F11</f>
        <v>0</v>
      </c>
      <c r="X109" s="139">
        <f>X108*F11</f>
        <v>0</v>
      </c>
      <c r="Y109" s="139">
        <f>Y108*F12</f>
        <v>0</v>
      </c>
      <c r="Z109" s="139">
        <f>Z108*F12</f>
        <v>397.59999999999997</v>
      </c>
      <c r="AA109" s="147">
        <f>AA108*F12</f>
        <v>0</v>
      </c>
      <c r="AB109" s="143">
        <f>AB108*F13</f>
        <v>207</v>
      </c>
      <c r="AC109" s="139">
        <f>AC108*F13</f>
        <v>0</v>
      </c>
      <c r="AD109" s="145">
        <f>AD108*F13</f>
        <v>0</v>
      </c>
      <c r="AE109" s="184"/>
      <c r="AF109" s="182"/>
      <c r="AG109" s="178"/>
      <c r="AH109" s="180"/>
      <c r="AI109" s="176"/>
      <c r="AJ109" s="180"/>
    </row>
    <row r="110" spans="1:36" ht="9.4" customHeight="1">
      <c r="A110" s="293" t="s">
        <v>38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/>
      <c r="Q110" s="103">
        <v>12</v>
      </c>
      <c r="R110" s="102"/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12</v>
      </c>
      <c r="AC110" s="103"/>
      <c r="AD110" s="106"/>
      <c r="AE110" s="183"/>
      <c r="AF110" s="181" t="s">
        <v>93</v>
      </c>
      <c r="AG110" s="177">
        <f>(B111+C111+D111+H111+J111+K111+L111+M111+N111+O111+V111+W111+X111)/1000</f>
        <v>0</v>
      </c>
      <c r="AH110" s="179">
        <f>(E111+F111+G111+I111+P111+Q111+R111+S111+T111+U111+Y111+Z111+AA111)/1000</f>
        <v>0.85199999999999998</v>
      </c>
      <c r="AI110" s="175">
        <f>(AB111+AC111+AD111)/1000</f>
        <v>0.27600000000000002</v>
      </c>
      <c r="AJ110" s="180">
        <f>SUM(AG110:AI111)</f>
        <v>1.1280000000000001</v>
      </c>
    </row>
    <row r="111" spans="1:36" ht="9.4" customHeight="1">
      <c r="A111" s="294"/>
      <c r="B111" s="141">
        <f>B110*F11</f>
        <v>0</v>
      </c>
      <c r="C111" s="139">
        <f>C110*F11</f>
        <v>0</v>
      </c>
      <c r="D111" s="139">
        <f>D110*F11</f>
        <v>0</v>
      </c>
      <c r="E111" s="139">
        <f>E110*F12</f>
        <v>0</v>
      </c>
      <c r="F111" s="139">
        <f>F110*F12</f>
        <v>0</v>
      </c>
      <c r="G111" s="144">
        <f>G110*F12</f>
        <v>0</v>
      </c>
      <c r="H111" s="140">
        <f>H110*F11</f>
        <v>0</v>
      </c>
      <c r="I111" s="145">
        <f>I110*F12</f>
        <v>0</v>
      </c>
      <c r="J111" s="146">
        <f>J110*F11</f>
        <v>0</v>
      </c>
      <c r="K111" s="139"/>
      <c r="L111" s="139">
        <f>L110*F11</f>
        <v>0</v>
      </c>
      <c r="M111" s="139">
        <f>M110*F11</f>
        <v>0</v>
      </c>
      <c r="N111" s="139">
        <f>N110*F11</f>
        <v>0</v>
      </c>
      <c r="O111" s="139">
        <f>O110*F11</f>
        <v>0</v>
      </c>
      <c r="P111" s="139">
        <f>P110*F12</f>
        <v>0</v>
      </c>
      <c r="Q111" s="139">
        <f>Q110*F12</f>
        <v>852</v>
      </c>
      <c r="R111" s="139">
        <f>R110*F12</f>
        <v>0</v>
      </c>
      <c r="S111" s="139">
        <f>S110*F12</f>
        <v>0</v>
      </c>
      <c r="T111" s="140">
        <f>T110*F12</f>
        <v>0</v>
      </c>
      <c r="U111" s="143">
        <f>U110*F12</f>
        <v>0</v>
      </c>
      <c r="V111" s="141">
        <f>V110*F11</f>
        <v>0</v>
      </c>
      <c r="W111" s="139">
        <f>W110*F11</f>
        <v>0</v>
      </c>
      <c r="X111" s="139">
        <f>X110*F11</f>
        <v>0</v>
      </c>
      <c r="Y111" s="139"/>
      <c r="Z111" s="139">
        <f>Z110*F12</f>
        <v>0</v>
      </c>
      <c r="AA111" s="147">
        <f>AA110*F12</f>
        <v>0</v>
      </c>
      <c r="AB111" s="143">
        <f>AB110*F13</f>
        <v>276</v>
      </c>
      <c r="AC111" s="139">
        <f>AC110*F13</f>
        <v>0</v>
      </c>
      <c r="AD111" s="145">
        <f>AD110*F13</f>
        <v>0</v>
      </c>
      <c r="AE111" s="184"/>
      <c r="AF111" s="182"/>
      <c r="AG111" s="178"/>
      <c r="AH111" s="180"/>
      <c r="AI111" s="176"/>
      <c r="AJ111" s="180"/>
    </row>
    <row r="112" spans="1:36" ht="9.4" customHeight="1">
      <c r="A112" s="293" t="s">
        <v>162</v>
      </c>
      <c r="B112" s="108"/>
      <c r="C112" s="103"/>
      <c r="D112" s="103"/>
      <c r="E112" s="103"/>
      <c r="F112" s="103"/>
      <c r="G112" s="104"/>
      <c r="H112" s="105"/>
      <c r="I112" s="107"/>
      <c r="J112" s="115"/>
      <c r="K112" s="103"/>
      <c r="L112" s="103"/>
      <c r="M112" s="103"/>
      <c r="N112" s="103"/>
      <c r="O112" s="103"/>
      <c r="P112" s="163"/>
      <c r="Q112" s="103"/>
      <c r="R112" s="102"/>
      <c r="S112" s="102"/>
      <c r="T112" s="102"/>
      <c r="U112" s="107"/>
      <c r="V112" s="108"/>
      <c r="W112" s="103"/>
      <c r="X112" s="103"/>
      <c r="Y112" s="103"/>
      <c r="Z112" s="102"/>
      <c r="AA112" s="109"/>
      <c r="AB112" s="103"/>
      <c r="AC112" s="103"/>
      <c r="AD112" s="106"/>
      <c r="AE112" s="183"/>
      <c r="AF112" s="181" t="s">
        <v>94</v>
      </c>
      <c r="AG112" s="177">
        <f>(B113+C113+D113+H113+J113+K113+L113+M113+N113+O113+V113+W113+X113)/1000</f>
        <v>0</v>
      </c>
      <c r="AH112" s="179">
        <f>(E113+F113+G113+I113+P113+Q113+R113+S113+T113+U113+Y113+Z113+AA113)/1000</f>
        <v>0</v>
      </c>
      <c r="AI112" s="175">
        <f>(AB113+AC113+AD113)/1000</f>
        <v>0</v>
      </c>
      <c r="AJ112" s="180">
        <f>SUM(AG112:AI113)</f>
        <v>0</v>
      </c>
    </row>
    <row r="113" spans="1:36" ht="9.4" customHeight="1">
      <c r="A113" s="294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140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139">
        <f>P112*F12</f>
        <v>0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41"/>
      <c r="W113" s="96">
        <f>W112*F11</f>
        <v>0</v>
      </c>
      <c r="X113" s="96">
        <f>X112*F11</f>
        <v>0</v>
      </c>
      <c r="Y113" s="139">
        <f>Y112*F12</f>
        <v>0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84"/>
      <c r="AF113" s="182"/>
      <c r="AG113" s="178"/>
      <c r="AH113" s="180"/>
      <c r="AI113" s="176"/>
      <c r="AJ113" s="180"/>
    </row>
    <row r="114" spans="1:36" ht="9.4" customHeight="1">
      <c r="A114" s="293" t="s">
        <v>41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>
        <v>38.299999999999997</v>
      </c>
      <c r="R114" s="102"/>
      <c r="S114" s="102"/>
      <c r="T114" s="102"/>
      <c r="U114" s="107"/>
      <c r="V114" s="108"/>
      <c r="W114" s="103"/>
      <c r="X114" s="103"/>
      <c r="Y114" s="103">
        <v>63.2</v>
      </c>
      <c r="Z114" s="102"/>
      <c r="AA114" s="109"/>
      <c r="AB114" s="103">
        <v>38.299999999999997</v>
      </c>
      <c r="AC114" s="103"/>
      <c r="AD114" s="106"/>
      <c r="AE114" s="183"/>
      <c r="AF114" s="181" t="s">
        <v>95</v>
      </c>
      <c r="AG114" s="177">
        <f>(B115+C115+D115+H115+J115+K115+L115+M115+N115+O115+V115+W115+X115)/1000</f>
        <v>0</v>
      </c>
      <c r="AH114" s="179">
        <f>(E115+F115+G115+I115+P115+Q115+R115+S115+T115+U115+Y115+Z115+AA115)/1000</f>
        <v>7.2065000000000001</v>
      </c>
      <c r="AI114" s="175">
        <f>(AB115+AC115+AD115)/1000</f>
        <v>0.88090000000000002</v>
      </c>
      <c r="AJ114" s="180">
        <f>SUM(AG114:AI115)</f>
        <v>8.0874000000000006</v>
      </c>
    </row>
    <row r="115" spans="1:36" ht="9.4" customHeight="1">
      <c r="A115" s="294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139">
        <f>Q114*F12</f>
        <v>2719.2999999999997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41"/>
      <c r="W115" s="96">
        <f>W114*F11</f>
        <v>0</v>
      </c>
      <c r="X115" s="96">
        <f>X114*F11</f>
        <v>0</v>
      </c>
      <c r="Y115" s="139">
        <f>Y114*F12</f>
        <v>4487.2</v>
      </c>
      <c r="Z115" s="96">
        <f>Z114*F12</f>
        <v>0</v>
      </c>
      <c r="AA115" s="113">
        <f>AA114*F12</f>
        <v>0</v>
      </c>
      <c r="AB115" s="143">
        <f>AB114*F13</f>
        <v>880.9</v>
      </c>
      <c r="AC115" s="96">
        <f>AC114*F13</f>
        <v>0</v>
      </c>
      <c r="AD115" s="100">
        <f>AD114*F13</f>
        <v>0</v>
      </c>
      <c r="AE115" s="184"/>
      <c r="AF115" s="182"/>
      <c r="AG115" s="178"/>
      <c r="AH115" s="180"/>
      <c r="AI115" s="176"/>
      <c r="AJ115" s="180"/>
    </row>
    <row r="116" spans="1:36" ht="9.4" customHeight="1">
      <c r="A116" s="293" t="s">
        <v>57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>
        <v>5.4</v>
      </c>
      <c r="R116" s="102">
        <v>13.3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>
        <v>5</v>
      </c>
      <c r="AC116" s="103"/>
      <c r="AD116" s="106"/>
      <c r="AE116" s="183"/>
      <c r="AF116" s="181" t="s">
        <v>96</v>
      </c>
      <c r="AG116" s="177">
        <f>(B117+C117+D117+H117+J117+K117+L117+M117+N117+O117+V117+W117+X117)/1000</f>
        <v>0</v>
      </c>
      <c r="AH116" s="179">
        <f>(E117+F117+G117+I117+P117+Q117+R117+S117+T117+U117+Y117+Z117+AA117)/1000</f>
        <v>1.3277000000000001</v>
      </c>
      <c r="AI116" s="175">
        <f>(AB117+AC117+AD117)/1000</f>
        <v>0.35499999999999998</v>
      </c>
      <c r="AJ116" s="180">
        <f>SUM(AG116:AI117)</f>
        <v>1.6827000000000001</v>
      </c>
    </row>
    <row r="117" spans="1:36" ht="9.4" customHeight="1">
      <c r="A117" s="294"/>
      <c r="B117" s="141">
        <f>B116*F11</f>
        <v>0</v>
      </c>
      <c r="C117" s="139">
        <f>C116*F11</f>
        <v>0</v>
      </c>
      <c r="D117" s="139">
        <f>D116*F11</f>
        <v>0</v>
      </c>
      <c r="E117" s="139">
        <f>E116*F12</f>
        <v>0</v>
      </c>
      <c r="F117" s="139">
        <f>F116*F12</f>
        <v>0</v>
      </c>
      <c r="G117" s="144">
        <f>G116*F12</f>
        <v>0</v>
      </c>
      <c r="H117" s="140">
        <f>H116*F11</f>
        <v>0</v>
      </c>
      <c r="I117" s="145">
        <f>I116*F12</f>
        <v>0</v>
      </c>
      <c r="J117" s="140"/>
      <c r="K117" s="139"/>
      <c r="L117" s="139">
        <f>L116*F11</f>
        <v>0</v>
      </c>
      <c r="M117" s="139">
        <f>M116*F11</f>
        <v>0</v>
      </c>
      <c r="N117" s="139">
        <f>N116*F11</f>
        <v>0</v>
      </c>
      <c r="O117" s="139">
        <f>O116*F11</f>
        <v>0</v>
      </c>
      <c r="P117" s="139"/>
      <c r="Q117" s="139">
        <f>Q116*F12</f>
        <v>383.40000000000003</v>
      </c>
      <c r="R117" s="139">
        <f>R116*F12</f>
        <v>944.30000000000007</v>
      </c>
      <c r="S117" s="139">
        <f>S116*F12</f>
        <v>0</v>
      </c>
      <c r="T117" s="140">
        <f>T116*F12</f>
        <v>0</v>
      </c>
      <c r="U117" s="143">
        <f>U116*F12</f>
        <v>0</v>
      </c>
      <c r="V117" s="141">
        <f>V116*F11</f>
        <v>0</v>
      </c>
      <c r="W117" s="139">
        <f>W116*F11</f>
        <v>0</v>
      </c>
      <c r="X117" s="139">
        <f>X116*F11</f>
        <v>0</v>
      </c>
      <c r="Y117" s="139">
        <f>Y116*F12</f>
        <v>0</v>
      </c>
      <c r="Z117" s="139">
        <f>Z116*F12</f>
        <v>0</v>
      </c>
      <c r="AA117" s="147">
        <f>AA116*F12</f>
        <v>0</v>
      </c>
      <c r="AB117" s="143">
        <f>AB116*F12</f>
        <v>355</v>
      </c>
      <c r="AC117" s="139">
        <f>AC116*F13</f>
        <v>0</v>
      </c>
      <c r="AD117" s="145">
        <f>AD116*F13</f>
        <v>0</v>
      </c>
      <c r="AE117" s="184"/>
      <c r="AF117" s="182"/>
      <c r="AG117" s="178"/>
      <c r="AH117" s="180"/>
      <c r="AI117" s="176"/>
      <c r="AJ117" s="180"/>
    </row>
    <row r="118" spans="1:36" ht="9.4" customHeight="1">
      <c r="A118" s="293" t="s">
        <v>163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83"/>
      <c r="AF118" s="181" t="s">
        <v>113</v>
      </c>
      <c r="AG118" s="177">
        <f>(B119+C119+D119+H119+J119+K119+L119+M119+N119+O119+V119+W119+X119)/1000</f>
        <v>0</v>
      </c>
      <c r="AH118" s="179">
        <f>(E119+F119+G119+I119+P119+Q119+R119+S119+T119+U119+Y119+Z119+AA119)/1000</f>
        <v>3.7985000000000002</v>
      </c>
      <c r="AI118" s="175">
        <f>(AB119+AC119+AD119)/1000</f>
        <v>0</v>
      </c>
      <c r="AJ118" s="180">
        <f>SUM(AG118:AI119)</f>
        <v>3.7985000000000002</v>
      </c>
    </row>
    <row r="119" spans="1:36" ht="9.4" customHeight="1">
      <c r="A119" s="294"/>
      <c r="B119" s="141">
        <f>B118*F11</f>
        <v>0</v>
      </c>
      <c r="C119" s="139">
        <f>C118*F11</f>
        <v>0</v>
      </c>
      <c r="D119" s="139">
        <f>D118*F11</f>
        <v>0</v>
      </c>
      <c r="E119" s="139">
        <f>E118*F12</f>
        <v>0</v>
      </c>
      <c r="F119" s="139">
        <f>F118*F12</f>
        <v>0</v>
      </c>
      <c r="G119" s="144">
        <f>G118*F12</f>
        <v>0</v>
      </c>
      <c r="H119" s="140">
        <f>H118*F11</f>
        <v>0</v>
      </c>
      <c r="I119" s="145">
        <f>I118*F12</f>
        <v>0</v>
      </c>
      <c r="J119" s="140"/>
      <c r="K119" s="139">
        <f>K118*F11</f>
        <v>0</v>
      </c>
      <c r="L119" s="139">
        <f>L118*F11</f>
        <v>0</v>
      </c>
      <c r="M119" s="139">
        <f>M118*F11</f>
        <v>0</v>
      </c>
      <c r="N119" s="139">
        <f>N118*F11</f>
        <v>0</v>
      </c>
      <c r="O119" s="139">
        <f>O118*F11</f>
        <v>0</v>
      </c>
      <c r="P119" s="139">
        <f>P118*F12</f>
        <v>3798.5</v>
      </c>
      <c r="Q119" s="139">
        <f>Q118*F12</f>
        <v>0</v>
      </c>
      <c r="R119" s="139">
        <f>R118*F12</f>
        <v>0</v>
      </c>
      <c r="S119" s="139">
        <f>S118*F12</f>
        <v>0</v>
      </c>
      <c r="T119" s="140">
        <f>T118*F12</f>
        <v>0</v>
      </c>
      <c r="U119" s="143">
        <f>U118*F12</f>
        <v>0</v>
      </c>
      <c r="V119" s="141">
        <f>V118*F11</f>
        <v>0</v>
      </c>
      <c r="W119" s="139">
        <f>W118*F11</f>
        <v>0</v>
      </c>
      <c r="X119" s="139">
        <f>X118*F11</f>
        <v>0</v>
      </c>
      <c r="Y119" s="139">
        <f>Y118*F12</f>
        <v>0</v>
      </c>
      <c r="Z119" s="139">
        <f>Z118*F12</f>
        <v>0</v>
      </c>
      <c r="AA119" s="147">
        <f>AA118*F12</f>
        <v>0</v>
      </c>
      <c r="AB119" s="143">
        <f>AB118*F13</f>
        <v>0</v>
      </c>
      <c r="AC119" s="139">
        <f>AC118*F13</f>
        <v>0</v>
      </c>
      <c r="AD119" s="145">
        <f>AD118*F13</f>
        <v>0</v>
      </c>
      <c r="AE119" s="184"/>
      <c r="AF119" s="182"/>
      <c r="AG119" s="178"/>
      <c r="AH119" s="180"/>
      <c r="AI119" s="176"/>
      <c r="AJ119" s="180"/>
    </row>
    <row r="120" spans="1:36" ht="9.4" customHeight="1">
      <c r="A120" s="293" t="s">
        <v>42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>
        <v>25</v>
      </c>
      <c r="AA120" s="109"/>
      <c r="AB120" s="103"/>
      <c r="AC120" s="137">
        <v>56</v>
      </c>
      <c r="AD120" s="106"/>
      <c r="AE120" s="183"/>
      <c r="AF120" s="181" t="s">
        <v>97</v>
      </c>
      <c r="AG120" s="177">
        <f>(B121+C121+D121+H121+J121+K121+L121+M121+N121+O121+V121+W121+X121)/1000</f>
        <v>0</v>
      </c>
      <c r="AH120" s="179">
        <f>(E121+F121+G121+I121+P121+Q121+R121+S121+T121+U121+Y121+Z121+AA121)/1000</f>
        <v>3.9049999999999998</v>
      </c>
      <c r="AI120" s="175">
        <f>(AB121+AC121+AD121)/1000</f>
        <v>1.2949999999999999</v>
      </c>
      <c r="AJ120" s="180">
        <f>SUM(AG120:AI121)</f>
        <v>5.1999999999999993</v>
      </c>
    </row>
    <row r="121" spans="1:36" ht="9.4" customHeight="1">
      <c r="A121" s="294"/>
      <c r="B121" s="141">
        <f>B120*F11</f>
        <v>0</v>
      </c>
      <c r="C121" s="139">
        <f>C120*F11</f>
        <v>0</v>
      </c>
      <c r="D121" s="139">
        <f>D120*F11</f>
        <v>0</v>
      </c>
      <c r="E121" s="139">
        <f>E120*F12</f>
        <v>0</v>
      </c>
      <c r="F121" s="139">
        <f>F120*F12</f>
        <v>0</v>
      </c>
      <c r="G121" s="144">
        <f>G120*F12</f>
        <v>0</v>
      </c>
      <c r="H121" s="140">
        <f>H120*F11</f>
        <v>0</v>
      </c>
      <c r="I121" s="145">
        <f>I120*F12</f>
        <v>0</v>
      </c>
      <c r="J121" s="140">
        <f>J120*F11</f>
        <v>0</v>
      </c>
      <c r="K121" s="139">
        <f>K120*F11</f>
        <v>0</v>
      </c>
      <c r="L121" s="139">
        <f>L120*F11</f>
        <v>0</v>
      </c>
      <c r="M121" s="139">
        <f>M120*F11</f>
        <v>0</v>
      </c>
      <c r="N121" s="139">
        <f>N120*F11</f>
        <v>0</v>
      </c>
      <c r="O121" s="139">
        <f>O120*F11</f>
        <v>0</v>
      </c>
      <c r="P121" s="139">
        <f>P120*F12</f>
        <v>0</v>
      </c>
      <c r="Q121" s="139">
        <f>Q120*F12</f>
        <v>0</v>
      </c>
      <c r="R121" s="139">
        <f>R120*F12</f>
        <v>0</v>
      </c>
      <c r="S121" s="139">
        <f>S120*F12</f>
        <v>0</v>
      </c>
      <c r="T121" s="140"/>
      <c r="U121" s="143">
        <f>U120*F12</f>
        <v>2130</v>
      </c>
      <c r="V121" s="141">
        <f>V120*F11</f>
        <v>0</v>
      </c>
      <c r="W121" s="139">
        <f>W120*F11</f>
        <v>0</v>
      </c>
      <c r="X121" s="139">
        <f>X120*F11</f>
        <v>0</v>
      </c>
      <c r="Y121" s="139">
        <f>Y120*F12</f>
        <v>0</v>
      </c>
      <c r="Z121" s="139">
        <f>Z120*F12</f>
        <v>1775</v>
      </c>
      <c r="AA121" s="147">
        <f>AA120*F12</f>
        <v>0</v>
      </c>
      <c r="AB121" s="143">
        <f>AB120*F13</f>
        <v>0</v>
      </c>
      <c r="AC121" s="139">
        <v>1295</v>
      </c>
      <c r="AD121" s="145">
        <f>AD120*F13</f>
        <v>0</v>
      </c>
      <c r="AE121" s="184"/>
      <c r="AF121" s="182"/>
      <c r="AG121" s="178"/>
      <c r="AH121" s="180"/>
      <c r="AI121" s="176"/>
      <c r="AJ121" s="180"/>
    </row>
    <row r="122" spans="1:36" ht="9.4" customHeight="1">
      <c r="A122" s="293" t="s">
        <v>152</v>
      </c>
      <c r="B122" s="108"/>
      <c r="C122" s="103"/>
      <c r="D122" s="103"/>
      <c r="E122" s="103"/>
      <c r="F122" s="103"/>
      <c r="G122" s="104">
        <v>50</v>
      </c>
      <c r="H122" s="105"/>
      <c r="I122" s="107"/>
      <c r="J122" s="108"/>
      <c r="K122" s="103"/>
      <c r="L122" s="103"/>
      <c r="M122" s="103"/>
      <c r="N122" s="103"/>
      <c r="O122" s="103"/>
      <c r="P122" s="103"/>
      <c r="Q122" s="103"/>
      <c r="R122" s="102"/>
      <c r="S122" s="102"/>
      <c r="T122" s="102"/>
      <c r="U122" s="107"/>
      <c r="V122" s="108"/>
      <c r="W122" s="103"/>
      <c r="X122" s="103"/>
      <c r="Y122" s="103"/>
      <c r="Z122" s="102">
        <v>8.4</v>
      </c>
      <c r="AA122" s="109">
        <v>35</v>
      </c>
      <c r="AB122" s="103"/>
      <c r="AC122" s="103"/>
      <c r="AD122" s="106"/>
      <c r="AE122" s="183"/>
      <c r="AF122" s="181" t="s">
        <v>98</v>
      </c>
      <c r="AG122" s="177">
        <f>(B123+C123+D123+H123+J123+K123+L123+M123+N123+O123+V123+W123+X123)/1000</f>
        <v>0</v>
      </c>
      <c r="AH122" s="179">
        <f>(E123+F123+G123+I123+P123+Q123+R123+S123+T123+U123+Y123+Z123+AA123)/1000</f>
        <v>6.6313999999999993</v>
      </c>
      <c r="AI122" s="175">
        <f>(AB123+AC123+AD123)/1000</f>
        <v>0</v>
      </c>
      <c r="AJ122" s="180">
        <f>SUM(AG122:AI123)</f>
        <v>6.6313999999999993</v>
      </c>
    </row>
    <row r="123" spans="1:36" ht="9.4" customHeight="1">
      <c r="A123" s="294"/>
      <c r="B123" s="95">
        <f>B122*F11</f>
        <v>0</v>
      </c>
      <c r="C123" s="96">
        <f>C122*F11</f>
        <v>0</v>
      </c>
      <c r="D123" s="96"/>
      <c r="E123" s="96">
        <f>E122*F12</f>
        <v>0</v>
      </c>
      <c r="F123" s="96">
        <f>F122*F12</f>
        <v>0</v>
      </c>
      <c r="G123" s="97">
        <v>3550</v>
      </c>
      <c r="H123" s="98">
        <f>H122*F11</f>
        <v>0</v>
      </c>
      <c r="I123" s="100">
        <f>I122*F12</f>
        <v>0</v>
      </c>
      <c r="J123" s="98">
        <f>J122*F11</f>
        <v>0</v>
      </c>
      <c r="K123" s="96">
        <f>K122*F11</f>
        <v>0</v>
      </c>
      <c r="L123" s="139">
        <f>L122*F11</f>
        <v>0</v>
      </c>
      <c r="M123" s="96">
        <f>M122*F11</f>
        <v>0</v>
      </c>
      <c r="N123" s="96">
        <f>N122*F11</f>
        <v>0</v>
      </c>
      <c r="O123" s="96">
        <f>O122*F11</f>
        <v>0</v>
      </c>
      <c r="P123" s="96">
        <f>P122*F12</f>
        <v>0</v>
      </c>
      <c r="Q123" s="96">
        <f>Q122*F12</f>
        <v>0</v>
      </c>
      <c r="R123" s="139"/>
      <c r="S123" s="96">
        <f>S122*F12</f>
        <v>0</v>
      </c>
      <c r="T123" s="98">
        <f>T122*F12</f>
        <v>0</v>
      </c>
      <c r="U123" s="99">
        <f>U122*F12</f>
        <v>0</v>
      </c>
      <c r="V123" s="95">
        <f>V122*F11</f>
        <v>0</v>
      </c>
      <c r="W123" s="96">
        <f>W122*F11</f>
        <v>0</v>
      </c>
      <c r="X123" s="96">
        <f>X122*F11</f>
        <v>0</v>
      </c>
      <c r="Y123" s="96">
        <f>Y122*F12</f>
        <v>0</v>
      </c>
      <c r="Z123" s="139">
        <f>Z122*F12</f>
        <v>596.4</v>
      </c>
      <c r="AA123" s="113">
        <f>AA122*F12</f>
        <v>2485</v>
      </c>
      <c r="AB123" s="99">
        <f>AB122*F13</f>
        <v>0</v>
      </c>
      <c r="AC123" s="96">
        <f>AC122*F13</f>
        <v>0</v>
      </c>
      <c r="AD123" s="100">
        <f>AD122*F13</f>
        <v>0</v>
      </c>
      <c r="AE123" s="184"/>
      <c r="AF123" s="182"/>
      <c r="AG123" s="178"/>
      <c r="AH123" s="180"/>
      <c r="AI123" s="176"/>
      <c r="AJ123" s="180"/>
    </row>
    <row r="124" spans="1:36" ht="9.4" customHeight="1">
      <c r="A124" s="297" t="s">
        <v>39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83"/>
      <c r="AF124" s="181" t="s">
        <v>99</v>
      </c>
      <c r="AG124" s="177">
        <f>(B125+C125+D125+H125+J125+K125+L125+M125+N125+O125+V125+W125+X125)/1000</f>
        <v>0</v>
      </c>
      <c r="AH124" s="179">
        <f>(E125+F125+G125+I125+P125+Q125+R125+S125+T125+U125+Y125+Z125+AA125)/1000</f>
        <v>0</v>
      </c>
      <c r="AI124" s="175">
        <f>(AB125+AC125+AD125)/1000</f>
        <v>0</v>
      </c>
      <c r="AJ124" s="180">
        <f>SUM(AG124:AI125)</f>
        <v>0</v>
      </c>
    </row>
    <row r="125" spans="1:36" ht="9.4" customHeight="1">
      <c r="A125" s="294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84"/>
      <c r="AF125" s="182"/>
      <c r="AG125" s="178"/>
      <c r="AH125" s="180"/>
      <c r="AI125" s="176"/>
      <c r="AJ125" s="180"/>
    </row>
    <row r="126" spans="1:36" ht="9.4" customHeight="1">
      <c r="A126" s="293" t="s">
        <v>40</v>
      </c>
      <c r="B126" s="108"/>
      <c r="C126" s="103"/>
      <c r="D126" s="103"/>
      <c r="E126" s="103"/>
      <c r="F126" s="103">
        <v>0.23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83"/>
      <c r="AF126" s="181" t="s">
        <v>100</v>
      </c>
      <c r="AG126" s="177">
        <f>(B127+C127+D127+H127+J127+K127+L127+M127+N127+O127+V127+W127+X127)/1000</f>
        <v>0</v>
      </c>
      <c r="AH126" s="179">
        <f>(E127+F127+G127+I127+P127+Q127+R127+S127+T127+U127+Y127+Z127+AA127)/1000</f>
        <v>2.878E-2</v>
      </c>
      <c r="AI126" s="175">
        <f>(AB127+AC127+AD127)/1000</f>
        <v>0</v>
      </c>
      <c r="AJ126" s="180">
        <f>SUM(AG126:AI127)</f>
        <v>2.878E-2</v>
      </c>
    </row>
    <row r="127" spans="1:36" ht="9.4" customHeight="1">
      <c r="A127" s="294"/>
      <c r="B127" s="141">
        <f>B126*F11</f>
        <v>0</v>
      </c>
      <c r="C127" s="172"/>
      <c r="D127" s="139">
        <f>D126*F11</f>
        <v>0</v>
      </c>
      <c r="E127" s="139">
        <f>E126*F12</f>
        <v>0</v>
      </c>
      <c r="F127" s="139">
        <v>16</v>
      </c>
      <c r="G127" s="144">
        <f>G126*F12</f>
        <v>0</v>
      </c>
      <c r="H127" s="140">
        <f>H126*F11</f>
        <v>0</v>
      </c>
      <c r="I127" s="145">
        <f>I126*F12</f>
        <v>0</v>
      </c>
      <c r="J127" s="140">
        <f>J126*F11</f>
        <v>0</v>
      </c>
      <c r="K127" s="139">
        <f>K126*F11</f>
        <v>0</v>
      </c>
      <c r="L127" s="139">
        <f>L126*F11</f>
        <v>0</v>
      </c>
      <c r="M127" s="139">
        <f>M126*F11</f>
        <v>0</v>
      </c>
      <c r="N127" s="139">
        <f>N126*F11</f>
        <v>0</v>
      </c>
      <c r="O127" s="139">
        <f>O126*F11</f>
        <v>0</v>
      </c>
      <c r="P127" s="139">
        <f>P126*F12</f>
        <v>0</v>
      </c>
      <c r="Q127" s="139">
        <f>Q126*F12</f>
        <v>0</v>
      </c>
      <c r="R127" s="139">
        <f>R126*F12</f>
        <v>0</v>
      </c>
      <c r="S127" s="139">
        <f>S126*F12</f>
        <v>0</v>
      </c>
      <c r="T127" s="140">
        <f>T126*F12</f>
        <v>0</v>
      </c>
      <c r="U127" s="143">
        <f>U126*F12</f>
        <v>0</v>
      </c>
      <c r="V127" s="141">
        <f>V126*F11</f>
        <v>0</v>
      </c>
      <c r="W127" s="139">
        <f>W126*F11</f>
        <v>0</v>
      </c>
      <c r="X127" s="172"/>
      <c r="Y127" s="139">
        <f>Y126*F12</f>
        <v>0</v>
      </c>
      <c r="Z127" s="139">
        <f>Z126*F12</f>
        <v>0</v>
      </c>
      <c r="AA127" s="147">
        <f>AA126*F12</f>
        <v>12.78</v>
      </c>
      <c r="AB127" s="143">
        <f>AB126*F13</f>
        <v>0</v>
      </c>
      <c r="AC127" s="139">
        <f>AC126*F13</f>
        <v>0</v>
      </c>
      <c r="AD127" s="145">
        <f>AD126*F13</f>
        <v>0</v>
      </c>
      <c r="AE127" s="184"/>
      <c r="AF127" s="182"/>
      <c r="AG127" s="178"/>
      <c r="AH127" s="180"/>
      <c r="AI127" s="176"/>
      <c r="AJ127" s="180"/>
    </row>
    <row r="128" spans="1:36" ht="9.4" customHeight="1">
      <c r="A128" s="293" t="s">
        <v>58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83"/>
      <c r="AF128" s="181" t="s">
        <v>101</v>
      </c>
      <c r="AG128" s="177">
        <f>(B129+C129+D129+H129+J129+K129+L129+M129+N129+O129+V129+W129+X129)/1000</f>
        <v>0</v>
      </c>
      <c r="AH128" s="179">
        <f>(E129+F129+G129+I129+P129+Q129+R129+S129+T129+U129+Y129+Z129+AA129)/1000</f>
        <v>0</v>
      </c>
      <c r="AI128" s="175">
        <f>(AB129+AC129+AD129)/1000</f>
        <v>0</v>
      </c>
      <c r="AJ128" s="180">
        <f>SUM(AG128:AI129)</f>
        <v>0</v>
      </c>
    </row>
    <row r="129" spans="1:36" ht="9.4" customHeight="1">
      <c r="A129" s="294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184"/>
      <c r="AF129" s="182"/>
      <c r="AG129" s="178"/>
      <c r="AH129" s="180"/>
      <c r="AI129" s="176"/>
      <c r="AJ129" s="180"/>
    </row>
    <row r="130" spans="1:36" ht="9.4" customHeight="1">
      <c r="A130" s="293" t="s">
        <v>151</v>
      </c>
      <c r="B130" s="108"/>
      <c r="C130" s="103"/>
      <c r="D130" s="103"/>
      <c r="E130" s="103">
        <v>1.2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</v>
      </c>
      <c r="S130" s="102">
        <v>1.3</v>
      </c>
      <c r="T130" s="102"/>
      <c r="U130" s="107"/>
      <c r="V130" s="108"/>
      <c r="W130" s="103"/>
      <c r="X130" s="103"/>
      <c r="Y130" s="103"/>
      <c r="Z130" s="102">
        <v>1</v>
      </c>
      <c r="AA130" s="109"/>
      <c r="AB130" s="103">
        <v>1</v>
      </c>
      <c r="AC130" s="103"/>
      <c r="AD130" s="106"/>
      <c r="AE130" s="183"/>
      <c r="AF130" s="181" t="s">
        <v>107</v>
      </c>
      <c r="AG130" s="177">
        <f>(B131+C131+D131+H131+J131+K131+L131+M131+N131+O131+V131+W131+X131)/1000</f>
        <v>0</v>
      </c>
      <c r="AH130" s="179">
        <f>(E131+F131+G131+I131+P131+Q131+R131+S131+T131+U131+Y131+Z131+AA131)/1000</f>
        <v>0.39030000000000004</v>
      </c>
      <c r="AI130" s="175">
        <f>(AB131+AC131+AD131)/1000</f>
        <v>2.3E-2</v>
      </c>
      <c r="AJ130" s="180">
        <f>SUM(AG130:AI131)</f>
        <v>0.41330000000000006</v>
      </c>
    </row>
    <row r="131" spans="1:36" ht="9.4" customHeight="1">
      <c r="A131" s="294"/>
      <c r="B131" s="141"/>
      <c r="C131" s="139">
        <f>C130*F11</f>
        <v>0</v>
      </c>
      <c r="D131" s="139">
        <f>D130*F11</f>
        <v>0</v>
      </c>
      <c r="E131" s="139">
        <v>85</v>
      </c>
      <c r="F131" s="139">
        <f>F130*F12</f>
        <v>0</v>
      </c>
      <c r="G131" s="144">
        <f>G130*F12</f>
        <v>0</v>
      </c>
      <c r="H131" s="140">
        <f>H130*F11</f>
        <v>0</v>
      </c>
      <c r="I131" s="145">
        <f>I130*F12</f>
        <v>0</v>
      </c>
      <c r="J131" s="140">
        <f>J130*F11</f>
        <v>0</v>
      </c>
      <c r="K131" s="139"/>
      <c r="L131" s="139"/>
      <c r="M131" s="139">
        <f>M130*F11</f>
        <v>0</v>
      </c>
      <c r="N131" s="139">
        <f>N130*F11</f>
        <v>0</v>
      </c>
      <c r="O131" s="139">
        <f>O130*F11</f>
        <v>0</v>
      </c>
      <c r="P131" s="139">
        <f>P130*F12</f>
        <v>0</v>
      </c>
      <c r="Q131" s="139">
        <f>Q130*F12</f>
        <v>71</v>
      </c>
      <c r="R131" s="139">
        <f>R130*F12</f>
        <v>71</v>
      </c>
      <c r="S131" s="139">
        <f>S130*F12</f>
        <v>92.3</v>
      </c>
      <c r="T131" s="140">
        <f>T130*F12</f>
        <v>0</v>
      </c>
      <c r="U131" s="143">
        <f>U130*F12</f>
        <v>0</v>
      </c>
      <c r="V131" s="141">
        <f>V130*F11</f>
        <v>0</v>
      </c>
      <c r="W131" s="139">
        <f>W130*F11</f>
        <v>0</v>
      </c>
      <c r="X131" s="139">
        <f>X130*F11</f>
        <v>0</v>
      </c>
      <c r="Y131" s="139">
        <f>Y130*F12</f>
        <v>0</v>
      </c>
      <c r="Z131" s="139">
        <f>Z130*F12</f>
        <v>71</v>
      </c>
      <c r="AA131" s="147">
        <f>AA130*F12</f>
        <v>0</v>
      </c>
      <c r="AB131" s="143">
        <f>AB130*F13</f>
        <v>23</v>
      </c>
      <c r="AC131" s="139">
        <f>AC130*F13</f>
        <v>0</v>
      </c>
      <c r="AD131" s="145">
        <f>AD130*F13</f>
        <v>0</v>
      </c>
      <c r="AE131" s="184"/>
      <c r="AF131" s="182"/>
      <c r="AG131" s="178"/>
      <c r="AH131" s="180"/>
      <c r="AI131" s="176"/>
      <c r="AJ131" s="180"/>
    </row>
    <row r="132" spans="1:36" ht="9.4" customHeight="1">
      <c r="A132" s="295" t="s">
        <v>153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83"/>
      <c r="AF132" s="181" t="s">
        <v>136</v>
      </c>
      <c r="AG132" s="177">
        <f>(B133+C133+D133+H133+J133+K133+L133+M133+N133+O133+V133+W133+X133)/1000</f>
        <v>0</v>
      </c>
      <c r="AH132" s="179">
        <f>(E133+F133+G133+I133+P133+Q133+R133+S133+T133+U133+Y133+Z133+AA133)/1000</f>
        <v>0</v>
      </c>
      <c r="AI132" s="175">
        <f>(AB133+AC133+AD133)/1000</f>
        <v>0</v>
      </c>
      <c r="AJ132" s="180">
        <f>SUM(AG132:AI133)</f>
        <v>0</v>
      </c>
    </row>
    <row r="133" spans="1:36" ht="9.4" customHeight="1">
      <c r="A133" s="296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84"/>
      <c r="AF133" s="182"/>
      <c r="AG133" s="178"/>
      <c r="AH133" s="180"/>
      <c r="AI133" s="176"/>
      <c r="AJ133" s="180"/>
    </row>
    <row r="134" spans="1:36" ht="9.4" customHeight="1">
      <c r="A134" s="295" t="s">
        <v>105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83"/>
      <c r="AF134" s="181" t="s">
        <v>137</v>
      </c>
      <c r="AG134" s="177">
        <f>(B135+C135+D135+H135+J135+K135+L135+M135+N135+O135+V135+W135+X135)/1000</f>
        <v>0</v>
      </c>
      <c r="AH134" s="179">
        <f>(E135+F135+G135+I135+P135+Q135+R135+S135+T135+U135+Y135+Z135+AA135)/1000</f>
        <v>0</v>
      </c>
      <c r="AI134" s="175">
        <f>(AB135+AC135+AD135)/1000</f>
        <v>0</v>
      </c>
      <c r="AJ134" s="180">
        <f>SUM(AG134:AI135)</f>
        <v>0</v>
      </c>
    </row>
    <row r="135" spans="1:36" ht="9.4" customHeight="1">
      <c r="A135" s="296"/>
      <c r="B135" s="141">
        <f>B134*F11</f>
        <v>0</v>
      </c>
      <c r="C135" s="139">
        <f>C134*F11</f>
        <v>0</v>
      </c>
      <c r="D135" s="139">
        <f>D134*F11</f>
        <v>0</v>
      </c>
      <c r="E135" s="139">
        <f>E134*F12</f>
        <v>0</v>
      </c>
      <c r="F135" s="139">
        <f>F134*F12</f>
        <v>0</v>
      </c>
      <c r="G135" s="144">
        <f>G134*F12</f>
        <v>0</v>
      </c>
      <c r="H135" s="140">
        <f>H134*F11</f>
        <v>0</v>
      </c>
      <c r="I135" s="145">
        <f>I134*F12</f>
        <v>0</v>
      </c>
      <c r="J135" s="140">
        <f>J134*F11</f>
        <v>0</v>
      </c>
      <c r="K135" s="139">
        <f>K134*F11</f>
        <v>0</v>
      </c>
      <c r="L135" s="139">
        <f>L134*F11</f>
        <v>0</v>
      </c>
      <c r="M135" s="139">
        <f>M134*F11</f>
        <v>0</v>
      </c>
      <c r="N135" s="139">
        <f>N134*F11</f>
        <v>0</v>
      </c>
      <c r="O135" s="139">
        <f>O134*F11</f>
        <v>0</v>
      </c>
      <c r="P135" s="139">
        <f>P134*F12</f>
        <v>0</v>
      </c>
      <c r="Q135" s="139">
        <f>Q134*F12</f>
        <v>0</v>
      </c>
      <c r="R135" s="139">
        <f>R134*F12</f>
        <v>0</v>
      </c>
      <c r="S135" s="139">
        <f>S134*F12</f>
        <v>0</v>
      </c>
      <c r="T135" s="140">
        <f>T134*F12</f>
        <v>0</v>
      </c>
      <c r="U135" s="143">
        <f>U134*F12</f>
        <v>0</v>
      </c>
      <c r="V135" s="141">
        <f>V134*F11</f>
        <v>0</v>
      </c>
      <c r="W135" s="139">
        <f>W134*F11</f>
        <v>0</v>
      </c>
      <c r="X135" s="139">
        <f>X134*F11</f>
        <v>0</v>
      </c>
      <c r="Y135" s="139">
        <f>Y134*F12</f>
        <v>0</v>
      </c>
      <c r="Z135" s="139">
        <f>Z134*F12</f>
        <v>0</v>
      </c>
      <c r="AA135" s="147">
        <f>AA134*F12</f>
        <v>0</v>
      </c>
      <c r="AB135" s="143">
        <f>AB134*F13</f>
        <v>0</v>
      </c>
      <c r="AC135" s="139">
        <f>AC134*F13</f>
        <v>0</v>
      </c>
      <c r="AD135" s="145">
        <f>AD134*F13</f>
        <v>0</v>
      </c>
      <c r="AE135" s="184"/>
      <c r="AF135" s="182"/>
      <c r="AG135" s="178"/>
      <c r="AH135" s="180"/>
      <c r="AI135" s="176"/>
      <c r="AJ135" s="180"/>
    </row>
    <row r="136" spans="1:36" ht="9.4" customHeight="1">
      <c r="A136" s="291" t="s">
        <v>104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83"/>
      <c r="AF136" s="187"/>
      <c r="AG136" s="177">
        <f>(B137+C137+D137+H137+J137+K137+L137+M137+N137+O137+V137+W137+X137)/1000</f>
        <v>0</v>
      </c>
      <c r="AH136" s="179">
        <f>(E137+F137+G137+I137+P137+Q137+R137+S137+T137+U137+Y137+Z137+AA137)/1000</f>
        <v>0</v>
      </c>
      <c r="AI136" s="175">
        <f>(AB137+AC137+AD137)/1000</f>
        <v>0</v>
      </c>
      <c r="AJ136" s="180">
        <f>SUM(AG136:AI137)</f>
        <v>0</v>
      </c>
    </row>
    <row r="137" spans="1:36" ht="9.4" customHeight="1">
      <c r="A137" s="29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6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184"/>
      <c r="AF137" s="188"/>
      <c r="AG137" s="178"/>
      <c r="AH137" s="180"/>
      <c r="AI137" s="176"/>
      <c r="AJ137" s="180"/>
    </row>
    <row r="138" spans="1:36" ht="15.95" customHeight="1">
      <c r="A138" s="18" t="s">
        <v>149</v>
      </c>
      <c r="B138" s="347" t="s">
        <v>173</v>
      </c>
      <c r="C138" s="347"/>
      <c r="D138" s="347"/>
      <c r="E138" s="34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144</v>
      </c>
      <c r="P138" s="16"/>
      <c r="Q138" s="33" t="s">
        <v>43</v>
      </c>
      <c r="R138" s="21"/>
      <c r="S138" s="347"/>
      <c r="T138" s="347"/>
      <c r="U138" s="347"/>
      <c r="V138" s="24"/>
      <c r="W138" s="349" t="s">
        <v>172</v>
      </c>
      <c r="X138" s="349"/>
      <c r="Y138" s="349"/>
      <c r="Z138" s="34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143</v>
      </c>
      <c r="B140" s="16"/>
      <c r="C140" s="30" t="s">
        <v>158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145</v>
      </c>
      <c r="P140" s="16"/>
      <c r="Q140" s="33" t="s">
        <v>44</v>
      </c>
      <c r="R140" s="21"/>
      <c r="S140" s="348"/>
      <c r="T140" s="348"/>
      <c r="U140" s="348"/>
      <c r="V140" s="24"/>
      <c r="W140" s="268" t="s">
        <v>168</v>
      </c>
      <c r="X140" s="350"/>
      <c r="Y140" s="350"/>
      <c r="Z140" s="350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B25:AD68 B78:AD137 AG25:AJ68 AG78:AJ137 B74:AD76 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2025-04-11T08:18:56Z</cp:lastPrinted>
  <dcterms:created xsi:type="dcterms:W3CDTF">1998-12-08T10:37:05Z</dcterms:created>
  <dcterms:modified xsi:type="dcterms:W3CDTF">2025-04-13T15:55:26Z</dcterms:modified>
</cp:coreProperties>
</file>